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bc217339\Documents\Portal web\Simuladores\"/>
    </mc:Choice>
  </mc:AlternateContent>
  <workbookProtection workbookPassword="CB1F" lockStructure="1"/>
  <bookViews>
    <workbookView showSheetTabs="0" xWindow="120" yWindow="75" windowWidth="15180" windowHeight="8070"/>
  </bookViews>
  <sheets>
    <sheet name="Tabla" sheetId="1" r:id="rId1"/>
    <sheet name="Tabla de amortización" sheetId="2" state="hidden" r:id="rId2"/>
  </sheets>
  <definedNames>
    <definedName name="_xlnm._FilterDatabase" localSheetId="0" hidden="1">Tabla!#REF!</definedName>
  </definedNames>
  <calcPr calcId="152511"/>
</workbook>
</file>

<file path=xl/calcChain.xml><?xml version="1.0" encoding="utf-8"?>
<calcChain xmlns="http://schemas.openxmlformats.org/spreadsheetml/2006/main">
  <c r="C15" i="1" l="1"/>
  <c r="J7" i="1" l="1"/>
  <c r="J8" i="1" s="1"/>
  <c r="C25" i="1"/>
  <c r="E19" i="2"/>
  <c r="B68" i="2" s="1"/>
  <c r="C12" i="2"/>
  <c r="C11" i="2"/>
  <c r="E17" i="2"/>
  <c r="C13" i="2"/>
  <c r="C10" i="2"/>
  <c r="C9" i="2"/>
  <c r="D31" i="1"/>
  <c r="B23" i="2" l="1"/>
  <c r="B46" i="2"/>
  <c r="B60" i="2"/>
  <c r="B66" i="2"/>
  <c r="B50" i="2"/>
  <c r="B72" i="2"/>
  <c r="B35" i="2"/>
  <c r="B82" i="2"/>
  <c r="B58" i="2"/>
  <c r="B28" i="2"/>
  <c r="B63" i="2"/>
  <c r="B41" i="2"/>
  <c r="B31" i="2"/>
  <c r="B34" i="2"/>
  <c r="B67" i="2"/>
  <c r="B54" i="2"/>
  <c r="B64" i="2"/>
  <c r="B29" i="2"/>
  <c r="B76" i="2"/>
  <c r="B33" i="2"/>
  <c r="B47" i="2"/>
  <c r="B79" i="2"/>
  <c r="B52" i="2"/>
  <c r="B70" i="2"/>
  <c r="B32" i="2"/>
  <c r="B77" i="2"/>
  <c r="B38" i="2"/>
  <c r="B51" i="2"/>
  <c r="B26" i="2"/>
  <c r="B57" i="2"/>
  <c r="B69" i="2"/>
  <c r="B81" i="2"/>
  <c r="B80" i="2"/>
  <c r="B42" i="2"/>
  <c r="B44" i="2"/>
  <c r="B61" i="2"/>
  <c r="B78" i="2"/>
  <c r="B40" i="2"/>
  <c r="B48" i="2"/>
  <c r="B39" i="2"/>
  <c r="B55" i="2"/>
  <c r="B71" i="2"/>
  <c r="B27" i="2"/>
  <c r="B37" i="2"/>
  <c r="B65" i="2"/>
  <c r="B74" i="2"/>
  <c r="B25" i="2"/>
  <c r="B53" i="2"/>
  <c r="B56" i="2"/>
  <c r="B45" i="2"/>
  <c r="B62" i="2"/>
  <c r="B24" i="2"/>
  <c r="B49" i="2"/>
  <c r="B36" i="2"/>
  <c r="B43" i="2"/>
  <c r="B59" i="2"/>
  <c r="B75" i="2"/>
  <c r="B30" i="2"/>
  <c r="C23" i="2"/>
  <c r="D23" i="2" s="1"/>
  <c r="D46" i="2" s="1"/>
  <c r="B73" i="2"/>
  <c r="D79" i="2"/>
  <c r="D48" i="2"/>
  <c r="D67" i="2"/>
  <c r="D61" i="2"/>
  <c r="D54" i="2"/>
  <c r="D72" i="2"/>
  <c r="D52" i="2"/>
  <c r="D75" i="2"/>
  <c r="D74" i="2"/>
  <c r="D49" i="2"/>
  <c r="D50" i="2"/>
  <c r="D55" i="2"/>
  <c r="D80" i="2"/>
  <c r="D81" i="2"/>
  <c r="D56" i="2"/>
  <c r="D70" i="2"/>
  <c r="D76" i="2"/>
  <c r="D63" i="2"/>
  <c r="D60" i="2"/>
  <c r="D64" i="2"/>
  <c r="D57" i="2"/>
  <c r="D73" i="2"/>
  <c r="D51" i="2"/>
  <c r="D77" i="2"/>
  <c r="D53" i="2"/>
  <c r="D59" i="2"/>
  <c r="D62" i="2"/>
  <c r="D82" i="2"/>
  <c r="D68" i="2"/>
  <c r="D58" i="2"/>
  <c r="D65" i="2"/>
  <c r="D78" i="2"/>
  <c r="D66" i="2"/>
  <c r="D69" i="2"/>
  <c r="D47" i="2"/>
  <c r="D71" i="2"/>
  <c r="D37" i="2" l="1"/>
  <c r="D39" i="2"/>
  <c r="D29" i="2"/>
  <c r="D38" i="2"/>
  <c r="D24" i="2"/>
  <c r="D28" i="2"/>
  <c r="C24" i="2"/>
  <c r="D43" i="2"/>
  <c r="D26" i="2"/>
  <c r="D31" i="2"/>
  <c r="D35" i="2"/>
  <c r="E23" i="2"/>
  <c r="F23" i="2" s="1"/>
  <c r="D41" i="2"/>
  <c r="D45" i="2"/>
  <c r="D42" i="2"/>
  <c r="D27" i="2"/>
  <c r="D25" i="2"/>
  <c r="D40" i="2"/>
  <c r="D34" i="2"/>
  <c r="D30" i="2"/>
  <c r="D33" i="2"/>
  <c r="D36" i="2"/>
  <c r="D32" i="2"/>
  <c r="D44" i="2"/>
  <c r="C25" i="2" l="1"/>
  <c r="C26" i="2" s="1"/>
  <c r="E24" i="2"/>
  <c r="F24" i="2" s="1"/>
  <c r="C24" i="1"/>
  <c r="B28" i="1"/>
  <c r="C29" i="1" s="1"/>
  <c r="E25" i="2"/>
  <c r="F25" i="2" s="1"/>
  <c r="C27" i="2" l="1"/>
  <c r="E26" i="2"/>
  <c r="F26" i="2" s="1"/>
  <c r="E27" i="2" l="1"/>
  <c r="F27" i="2" s="1"/>
  <c r="C28" i="2"/>
  <c r="C29" i="2" l="1"/>
  <c r="E28" i="2"/>
  <c r="F28" i="2" s="1"/>
  <c r="E29" i="2" l="1"/>
  <c r="F29" i="2" s="1"/>
  <c r="C30" i="2"/>
  <c r="C31" i="2" l="1"/>
  <c r="E30" i="2"/>
  <c r="F30" i="2" s="1"/>
  <c r="E31" i="2" l="1"/>
  <c r="F31" i="2" s="1"/>
  <c r="C32" i="2"/>
  <c r="C33" i="2" l="1"/>
  <c r="E32" i="2"/>
  <c r="F32" i="2" s="1"/>
  <c r="E33" i="2" l="1"/>
  <c r="F33" i="2" s="1"/>
  <c r="C34" i="2"/>
  <c r="C35" i="2" l="1"/>
  <c r="E34" i="2"/>
  <c r="F34" i="2" s="1"/>
  <c r="E35" i="2" l="1"/>
  <c r="F35" i="2" s="1"/>
  <c r="C36" i="2"/>
  <c r="C37" i="2" l="1"/>
  <c r="E36" i="2"/>
  <c r="F36" i="2" s="1"/>
  <c r="E37" i="2" l="1"/>
  <c r="F37" i="2" s="1"/>
  <c r="C38" i="2"/>
  <c r="C39" i="2" l="1"/>
  <c r="E38" i="2"/>
  <c r="F38" i="2" s="1"/>
  <c r="E39" i="2" l="1"/>
  <c r="F39" i="2" s="1"/>
  <c r="C40" i="2"/>
  <c r="C41" i="2" l="1"/>
  <c r="E40" i="2"/>
  <c r="F40" i="2" s="1"/>
  <c r="C42" i="2" l="1"/>
  <c r="E41" i="2"/>
  <c r="F41" i="2" s="1"/>
  <c r="C43" i="2" l="1"/>
  <c r="E42" i="2"/>
  <c r="F42" i="2" s="1"/>
  <c r="E43" i="2" l="1"/>
  <c r="F43" i="2" s="1"/>
  <c r="C44" i="2"/>
  <c r="C45" i="2" l="1"/>
  <c r="E44" i="2"/>
  <c r="F44" i="2" s="1"/>
  <c r="E45" i="2" l="1"/>
  <c r="F45" i="2" s="1"/>
  <c r="C46" i="2"/>
  <c r="E46" i="2" l="1"/>
  <c r="F46" i="2" s="1"/>
  <c r="C47" i="2"/>
  <c r="E47" i="2" l="1"/>
  <c r="F47" i="2" s="1"/>
  <c r="C48" i="2"/>
  <c r="C49" i="2" l="1"/>
  <c r="E48" i="2"/>
  <c r="F48" i="2" s="1"/>
  <c r="E49" i="2" l="1"/>
  <c r="F49" i="2" s="1"/>
  <c r="C50" i="2"/>
  <c r="C51" i="2" l="1"/>
  <c r="E50" i="2"/>
  <c r="F50" i="2" s="1"/>
  <c r="E51" i="2" l="1"/>
  <c r="F51" i="2" s="1"/>
  <c r="C52" i="2"/>
  <c r="C53" i="2" l="1"/>
  <c r="E52" i="2"/>
  <c r="F52" i="2" s="1"/>
  <c r="E53" i="2" l="1"/>
  <c r="F53" i="2" s="1"/>
  <c r="C54" i="2"/>
  <c r="C55" i="2" l="1"/>
  <c r="E54" i="2"/>
  <c r="F54" i="2" s="1"/>
  <c r="C56" i="2" l="1"/>
  <c r="E55" i="2"/>
  <c r="F55" i="2" s="1"/>
  <c r="C57" i="2" l="1"/>
  <c r="E56" i="2"/>
  <c r="F56" i="2" s="1"/>
  <c r="E57" i="2" l="1"/>
  <c r="F57" i="2" s="1"/>
  <c r="C58" i="2"/>
  <c r="C59" i="2" l="1"/>
  <c r="E58" i="2"/>
  <c r="F58" i="2" s="1"/>
  <c r="E59" i="2" l="1"/>
  <c r="F59" i="2" s="1"/>
  <c r="C60" i="2"/>
  <c r="E60" i="2" l="1"/>
  <c r="F60" i="2" s="1"/>
  <c r="C61" i="2"/>
  <c r="E61" i="2" l="1"/>
  <c r="F61" i="2" s="1"/>
  <c r="C62" i="2"/>
  <c r="E62" i="2" l="1"/>
  <c r="F62" i="2" s="1"/>
  <c r="C63" i="2"/>
  <c r="E63" i="2" l="1"/>
  <c r="F63" i="2" s="1"/>
  <c r="C64" i="2"/>
  <c r="C65" i="2" l="1"/>
  <c r="E64" i="2"/>
  <c r="F64" i="2" s="1"/>
  <c r="E65" i="2" l="1"/>
  <c r="F65" i="2" s="1"/>
  <c r="C66" i="2"/>
  <c r="E66" i="2" l="1"/>
  <c r="F66" i="2" s="1"/>
  <c r="C67" i="2"/>
  <c r="E67" i="2" l="1"/>
  <c r="F67" i="2" s="1"/>
  <c r="C68" i="2"/>
  <c r="C69" i="2" l="1"/>
  <c r="E68" i="2"/>
  <c r="F68" i="2" s="1"/>
  <c r="E69" i="2" l="1"/>
  <c r="F69" i="2" s="1"/>
  <c r="C70" i="2"/>
  <c r="C71" i="2" l="1"/>
  <c r="E70" i="2"/>
  <c r="F70" i="2" s="1"/>
  <c r="C72" i="2" l="1"/>
  <c r="E71" i="2"/>
  <c r="F71" i="2" s="1"/>
  <c r="C73" i="2" l="1"/>
  <c r="E72" i="2"/>
  <c r="F72" i="2" s="1"/>
  <c r="E73" i="2" l="1"/>
  <c r="F73" i="2" s="1"/>
  <c r="C74" i="2"/>
  <c r="C75" i="2" l="1"/>
  <c r="E74" i="2"/>
  <c r="F74" i="2" s="1"/>
  <c r="E75" i="2" l="1"/>
  <c r="F75" i="2" s="1"/>
  <c r="C76" i="2"/>
  <c r="C77" i="2" l="1"/>
  <c r="E76" i="2"/>
  <c r="F76" i="2" s="1"/>
  <c r="E77" i="2" l="1"/>
  <c r="F77" i="2" s="1"/>
  <c r="C78" i="2"/>
  <c r="E78" i="2" l="1"/>
  <c r="F78" i="2" s="1"/>
  <c r="C79" i="2"/>
  <c r="E79" i="2" l="1"/>
  <c r="F79" i="2" s="1"/>
  <c r="C80" i="2"/>
  <c r="C81" i="2" l="1"/>
  <c r="E80" i="2"/>
  <c r="F80" i="2" s="1"/>
  <c r="C82" i="2" l="1"/>
  <c r="E82" i="2" s="1"/>
  <c r="F82" i="2" s="1"/>
  <c r="E81" i="2"/>
  <c r="F81" i="2" s="1"/>
</calcChain>
</file>

<file path=xl/sharedStrings.xml><?xml version="1.0" encoding="utf-8"?>
<sst xmlns="http://schemas.openxmlformats.org/spreadsheetml/2006/main" count="86" uniqueCount="77">
  <si>
    <t>Nombre del Cliente:</t>
  </si>
  <si>
    <t>Oficina:</t>
  </si>
  <si>
    <t>Número Cédula:</t>
  </si>
  <si>
    <t>Código Oficina:</t>
  </si>
  <si>
    <t>No. Teléfono:</t>
  </si>
  <si>
    <t>Asesor de Negocios:</t>
  </si>
  <si>
    <t>CÁLCULO DE LA CAPACIDAD MÁXIMA DE SERVICIO DE DEUDA MENSUAL</t>
  </si>
  <si>
    <t>CMSDM</t>
  </si>
  <si>
    <t>"El presente simulador es de uso referencial y no deberá ser entregado al cliente bajo ningún concepto"</t>
  </si>
  <si>
    <t>Observaciones:</t>
  </si>
  <si>
    <r>
      <t>SIMULACIÓN PARA "MICROCRÉDITOS</t>
    </r>
    <r>
      <rPr>
        <b/>
        <i/>
        <sz val="18"/>
        <color indexed="62"/>
        <rFont val="Arial"/>
        <family val="2"/>
      </rPr>
      <t>"</t>
    </r>
    <r>
      <rPr>
        <b/>
        <sz val="18"/>
        <color indexed="62"/>
        <rFont val="Arial"/>
        <family val="2"/>
      </rPr>
      <t xml:space="preserve"> BANCARIBE</t>
    </r>
  </si>
  <si>
    <t>Destino</t>
  </si>
  <si>
    <t>Ocupación</t>
  </si>
  <si>
    <t>CONDICIONES DEL MICROCRÉDITO</t>
  </si>
  <si>
    <t>(ESTOS RESULTADOS NO COMPROMETEN AL BANCO AL MOMENTO DE LA APROBACIÓN DEL MICROCRÉDITO)</t>
  </si>
  <si>
    <t>DATOS DEL CRÉDITO PERSONAL SOLICITADO</t>
  </si>
  <si>
    <t>C:I:</t>
  </si>
  <si>
    <t>Cuota</t>
  </si>
  <si>
    <t>Saldo</t>
  </si>
  <si>
    <t>Interés</t>
  </si>
  <si>
    <t>SIMULACRO DE TABLA DE AMORTIZACIÓN PARA MICROCRÉDITOS</t>
  </si>
  <si>
    <t>Plazo Solicitado (meses)</t>
  </si>
  <si>
    <t>Código de oficina:</t>
  </si>
  <si>
    <t>Nombre cliente:</t>
  </si>
  <si>
    <t>Amortización a capital</t>
  </si>
  <si>
    <t>Patrimonio</t>
  </si>
  <si>
    <t>Tasa de Interés nominal</t>
  </si>
  <si>
    <t>Ingreso mensual declarado</t>
  </si>
  <si>
    <t>Gastos financiero mesual</t>
  </si>
  <si>
    <t>N° de cuota</t>
  </si>
  <si>
    <t>Primera cuota del prestamo solicitado</t>
  </si>
  <si>
    <t>MICRO EMP DUEÑO DE PANADERIA</t>
  </si>
  <si>
    <t>MICRO EMP DUEÑO DE ABASTO</t>
  </si>
  <si>
    <t>MICRO EMP DUEÑO DE LICORERIA</t>
  </si>
  <si>
    <t>MICRO EMP  DUEÑO DE EXPENDIO DE COMIDA :EMPADAS, JUGOS O PEPITOS.</t>
  </si>
  <si>
    <t>MICRO EMP DUEÑO DE AREPERA</t>
  </si>
  <si>
    <t>MICRO EMP  DUEÑO DE  RESTAURANT</t>
  </si>
  <si>
    <t>MICRO EMP DUEÑO DE LUNCHERIAS</t>
  </si>
  <si>
    <t>MICRO EMP DUEÑO DE PASTELERIA</t>
  </si>
  <si>
    <t xml:space="preserve">MICRO EMP DUEÑO DE VENTA DE REPUESTOS </t>
  </si>
  <si>
    <t xml:space="preserve">MICRO EMP DUEÑO DE VENTA DE AUTO PARTES </t>
  </si>
  <si>
    <t>MICRO EMP DUEÑO DE ZAPAETRIAS</t>
  </si>
  <si>
    <t>MICRO EMP DUEÑO DE MARROQUINERIAS</t>
  </si>
  <si>
    <t>MICRO EMP DUEÑO DE TIENDAS DE ROPA</t>
  </si>
  <si>
    <t xml:space="preserve">MICRO EMP DUEÑO FABRICA: MUEBLES </t>
  </si>
  <si>
    <t xml:space="preserve">MICRO EMP DUEÑO VENTA LINEA BLANCA/MARRON </t>
  </si>
  <si>
    <t>MICRO EMP DUEÑO DE FERRETERIA</t>
  </si>
  <si>
    <t>MICRO EMP DUEÑO DE QUINCALLA/PAPELERIA</t>
  </si>
  <si>
    <t>MICRO EMP DUEÑO DE PIÑATERIA</t>
  </si>
  <si>
    <t>MICRO EMP DUEÑO DE CONFITERIA</t>
  </si>
  <si>
    <t>MICRO EMP DUEÑO DE TRANSPORTE COLECTIVO</t>
  </si>
  <si>
    <t>MICRO EMP DUEÑO DE PELUQUERIA</t>
  </si>
  <si>
    <t>MICRO EMP DUEÑO DE CARNICERIA</t>
  </si>
  <si>
    <t>MICRO EMP DUEÑO DE CHARCUTERIA</t>
  </si>
  <si>
    <t>MICRO EMP DUEÑO DE PESCADERIA</t>
  </si>
  <si>
    <t>MICRO EMP DUEÑO DE TRANPORTE DE MERCANCIAS.</t>
  </si>
  <si>
    <t>MICRO EMP DUEÑO FABRICA:TEXTILES</t>
  </si>
  <si>
    <t>MICRO EMP DUEÑO FABRICA:CALZADOS</t>
  </si>
  <si>
    <t>MICRO EMP DUEÑO DE CAFES</t>
  </si>
  <si>
    <t>MICRO EMP DUEÑO DE TALLER MECANICO.</t>
  </si>
  <si>
    <t>MICRO EMP DUEÑO DE FRUTERIA</t>
  </si>
  <si>
    <t>MICRO EMP DUEÑO DE TIENDA DE BISUTERIA</t>
  </si>
  <si>
    <t>MICRO EMP DUEÑO DE CTRO DE COMINICACIONES</t>
  </si>
  <si>
    <t>MICRO EMP DUEÑO EMPERSA DE SERVICIOS</t>
  </si>
  <si>
    <t>MICRO EMP DUEÑO EMPRESA DE TAPICERIA</t>
  </si>
  <si>
    <t>OTROS MICROEMPRESARIOS</t>
  </si>
  <si>
    <t xml:space="preserve">FINANCIAMIENTO DEL CAPITAL DE TRABAJO </t>
  </si>
  <si>
    <t>ADQUISICIÓN Y/O REMODELACIÓN DE INMUEBLES</t>
  </si>
  <si>
    <t>ADQUISICIÓN DE EQUIPOS Y MAQUINARIAS</t>
  </si>
  <si>
    <t>Valor del Microcrédito</t>
  </si>
  <si>
    <t>Máximo monto que puede solicitar</t>
  </si>
  <si>
    <t>Monto solicitado del microcrédito</t>
  </si>
  <si>
    <t>MONTO ESTIMADO DEL MICROCRÉDITO</t>
  </si>
  <si>
    <t>UT</t>
  </si>
  <si>
    <t>Ventas anuales</t>
  </si>
  <si>
    <t>Ingresos mensuales</t>
  </si>
  <si>
    <t>Ingreso máx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</si>
</sst>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_(* #,##0_);_(* \(#,##0\);_(* &quot;-&quot;_);_(@_)"/>
    <numFmt numFmtId="165" formatCode="_(* #,##0.00_);_(* \(#,##0.00\);_(* &quot;-&quot;??_);_(@_)"/>
    <numFmt numFmtId="166" formatCode="[$Bs-200A]\ #,##0.00_);[Red]\([$Bs-200A]\ #,##0.00\)"/>
    <numFmt numFmtId="167" formatCode="[$-F800]dddd\,\ mmmm\ dd\,\ yyyy"/>
    <numFmt numFmtId="168" formatCode="&quot;Bs&quot;\ #,##0.00"/>
  </numFmts>
  <fonts count="23" x14ac:knownFonts="1">
    <font>
      <sz val="10"/>
      <name val="Arial"/>
    </font>
    <font>
      <sz val="10"/>
      <name val="Arial"/>
      <family val="2"/>
    </font>
    <font>
      <sz val="10"/>
      <color indexed="62"/>
      <name val="Arial"/>
      <family val="2"/>
    </font>
    <font>
      <b/>
      <sz val="18"/>
      <color indexed="62"/>
      <name val="Arial"/>
      <family val="2"/>
    </font>
    <font>
      <b/>
      <i/>
      <sz val="18"/>
      <color indexed="62"/>
      <name val="Arial"/>
      <family val="2"/>
    </font>
    <font>
      <b/>
      <sz val="11"/>
      <color indexed="62"/>
      <name val="Arial"/>
      <family val="2"/>
    </font>
    <font>
      <b/>
      <sz val="12"/>
      <color indexed="62"/>
      <name val="Arial"/>
      <family val="2"/>
    </font>
    <font>
      <b/>
      <i/>
      <sz val="14"/>
      <color indexed="62"/>
      <name val="Arial"/>
      <family val="2"/>
    </font>
    <font>
      <b/>
      <i/>
      <sz val="16"/>
      <color indexed="62"/>
      <name val="Arial"/>
      <family val="2"/>
    </font>
    <font>
      <b/>
      <i/>
      <sz val="11"/>
      <color indexed="62"/>
      <name val="Arial"/>
      <family val="2"/>
    </font>
    <font>
      <b/>
      <sz val="14"/>
      <color indexed="62"/>
      <name val="Arial"/>
      <family val="2"/>
    </font>
    <font>
      <sz val="12"/>
      <color indexed="62"/>
      <name val="Arial"/>
      <family val="2"/>
    </font>
    <font>
      <b/>
      <i/>
      <sz val="12"/>
      <color indexed="62"/>
      <name val="Arial"/>
      <family val="2"/>
    </font>
    <font>
      <b/>
      <i/>
      <sz val="10"/>
      <color indexed="62"/>
      <name val="Arial"/>
      <family val="2"/>
    </font>
    <font>
      <b/>
      <sz val="10"/>
      <color indexed="62"/>
      <name val="Arial"/>
      <family val="2"/>
    </font>
    <font>
      <sz val="14"/>
      <color indexed="62"/>
      <name val="Arial"/>
      <family val="2"/>
    </font>
    <font>
      <b/>
      <sz val="12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6"/>
      <color indexed="62"/>
      <name val="Arial"/>
      <family val="2"/>
    </font>
    <font>
      <sz val="12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63"/>
        <bgColor indexed="64"/>
      </patternFill>
    </fill>
  </fills>
  <borders count="30">
    <border>
      <left/>
      <right/>
      <top/>
      <bottom/>
      <diagonal/>
    </border>
    <border>
      <left/>
      <right style="double">
        <color indexed="18"/>
      </right>
      <top/>
      <bottom/>
      <diagonal/>
    </border>
    <border>
      <left/>
      <right/>
      <top/>
      <bottom style="double">
        <color indexed="18"/>
      </bottom>
      <diagonal/>
    </border>
    <border>
      <left/>
      <right/>
      <top style="double">
        <color indexed="18"/>
      </top>
      <bottom/>
      <diagonal/>
    </border>
    <border>
      <left style="double">
        <color indexed="18"/>
      </left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/>
      <top style="double">
        <color indexed="18"/>
      </top>
      <bottom style="double">
        <color indexed="18"/>
      </bottom>
      <diagonal/>
    </border>
    <border>
      <left/>
      <right/>
      <top style="double">
        <color indexed="18"/>
      </top>
      <bottom style="double">
        <color indexed="18"/>
      </bottom>
      <diagonal/>
    </border>
    <border>
      <left/>
      <right style="double">
        <color indexed="18"/>
      </right>
      <top style="double">
        <color indexed="18"/>
      </top>
      <bottom style="double">
        <color indexed="18"/>
      </bottom>
      <diagonal/>
    </border>
    <border>
      <left style="double">
        <color indexed="18"/>
      </left>
      <right style="double">
        <color indexed="18"/>
      </right>
      <top/>
      <bottom style="double">
        <color indexed="18"/>
      </bottom>
      <diagonal/>
    </border>
    <border>
      <left/>
      <right/>
      <top/>
      <bottom style="medium">
        <color indexed="18"/>
      </bottom>
      <diagonal/>
    </border>
    <border>
      <left/>
      <right/>
      <top style="medium">
        <color indexed="18"/>
      </top>
      <bottom style="medium">
        <color indexed="18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18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18"/>
      </right>
      <top style="double">
        <color indexed="64"/>
      </top>
      <bottom/>
      <diagonal/>
    </border>
    <border>
      <left style="thin">
        <color indexed="18"/>
      </left>
      <right/>
      <top style="thin">
        <color indexed="18"/>
      </top>
      <bottom/>
      <diagonal/>
    </border>
    <border>
      <left/>
      <right/>
      <top style="thin">
        <color indexed="18"/>
      </top>
      <bottom/>
      <diagonal/>
    </border>
    <border>
      <left/>
      <right style="thin">
        <color indexed="18"/>
      </right>
      <top style="thin">
        <color indexed="18"/>
      </top>
      <bottom/>
      <diagonal/>
    </border>
    <border>
      <left style="double">
        <color indexed="18"/>
      </left>
      <right/>
      <top/>
      <bottom style="double">
        <color indexed="18"/>
      </bottom>
      <diagonal/>
    </border>
    <border>
      <left/>
      <right style="double">
        <color indexed="18"/>
      </right>
      <top/>
      <bottom style="double">
        <color indexed="18"/>
      </bottom>
      <diagonal/>
    </border>
  </borders>
  <cellStyleXfs count="2">
    <xf numFmtId="0" fontId="0" fillId="0" borderId="0"/>
    <xf numFmtId="165" fontId="1" fillId="0" borderId="0" applyFont="0" applyFill="0" applyBorder="0" applyAlignment="0" applyProtection="0"/>
  </cellStyleXfs>
  <cellXfs count="111">
    <xf numFmtId="0" fontId="0" fillId="0" borderId="0" xfId="0"/>
    <xf numFmtId="0" fontId="2" fillId="0" borderId="0" xfId="0" applyFont="1" applyAlignment="1" applyProtection="1">
      <alignment vertical="center"/>
      <protection hidden="1"/>
    </xf>
    <xf numFmtId="0" fontId="6" fillId="0" borderId="0" xfId="0" applyFont="1" applyAlignment="1" applyProtection="1">
      <alignment horizontal="center" vertical="center" wrapText="1"/>
      <protection hidden="1"/>
    </xf>
    <xf numFmtId="0" fontId="7" fillId="0" borderId="0" xfId="0" applyFont="1" applyAlignment="1" applyProtection="1">
      <alignment horizontal="right" vertical="center"/>
      <protection hidden="1"/>
    </xf>
    <xf numFmtId="0" fontId="7" fillId="0" borderId="0" xfId="0" applyFont="1" applyBorder="1" applyAlignment="1" applyProtection="1">
      <alignment horizontal="right" vertical="center"/>
      <protection hidden="1"/>
    </xf>
    <xf numFmtId="0" fontId="7" fillId="0" borderId="0" xfId="0" applyFont="1" applyAlignment="1" applyProtection="1">
      <alignment horizontal="right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7" fillId="0" borderId="0" xfId="0" applyFont="1" applyBorder="1" applyAlignment="1" applyProtection="1">
      <alignment horizontal="right"/>
      <protection hidden="1"/>
    </xf>
    <xf numFmtId="0" fontId="11" fillId="0" borderId="1" xfId="0" applyFont="1" applyBorder="1" applyAlignment="1" applyProtection="1">
      <alignment vertical="center"/>
      <protection hidden="1"/>
    </xf>
    <xf numFmtId="0" fontId="13" fillId="0" borderId="0" xfId="0" applyFont="1" applyBorder="1" applyAlignment="1" applyProtection="1">
      <alignment vertical="center"/>
      <protection hidden="1"/>
    </xf>
    <xf numFmtId="0" fontId="12" fillId="0" borderId="2" xfId="0" applyFont="1" applyBorder="1" applyAlignment="1" applyProtection="1">
      <alignment vertical="center"/>
      <protection hidden="1"/>
    </xf>
    <xf numFmtId="0" fontId="2" fillId="0" borderId="0" xfId="0" applyFont="1" applyBorder="1" applyAlignment="1" applyProtection="1">
      <alignment vertical="center"/>
      <protection hidden="1"/>
    </xf>
    <xf numFmtId="0" fontId="10" fillId="0" borderId="0" xfId="0" applyFont="1" applyBorder="1" applyAlignment="1" applyProtection="1">
      <alignment vertical="center"/>
      <protection hidden="1"/>
    </xf>
    <xf numFmtId="0" fontId="12" fillId="0" borderId="0" xfId="0" applyFont="1" applyBorder="1" applyAlignment="1" applyProtection="1">
      <alignment vertical="center"/>
      <protection hidden="1"/>
    </xf>
    <xf numFmtId="165" fontId="10" fillId="0" borderId="0" xfId="1" applyFont="1" applyBorder="1" applyAlignment="1" applyProtection="1">
      <alignment vertical="center"/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vertical="center"/>
      <protection hidden="1"/>
    </xf>
    <xf numFmtId="4" fontId="12" fillId="0" borderId="0" xfId="1" applyNumberFormat="1" applyFont="1" applyBorder="1" applyAlignment="1" applyProtection="1">
      <alignment vertical="center"/>
      <protection hidden="1"/>
    </xf>
    <xf numFmtId="0" fontId="2" fillId="0" borderId="0" xfId="0" applyFont="1" applyFill="1" applyBorder="1" applyAlignment="1" applyProtection="1">
      <alignment vertical="center"/>
      <protection hidden="1"/>
    </xf>
    <xf numFmtId="0" fontId="7" fillId="0" borderId="0" xfId="0" applyFont="1" applyFill="1" applyBorder="1" applyAlignment="1" applyProtection="1">
      <alignment vertical="center"/>
      <protection hidden="1"/>
    </xf>
    <xf numFmtId="165" fontId="14" fillId="0" borderId="0" xfId="1" applyFont="1" applyFill="1" applyBorder="1" applyAlignment="1" applyProtection="1">
      <alignment vertical="center"/>
      <protection hidden="1"/>
    </xf>
    <xf numFmtId="0" fontId="15" fillId="0" borderId="0" xfId="0" applyFont="1" applyBorder="1" applyAlignment="1" applyProtection="1">
      <alignment vertical="center"/>
      <protection hidden="1"/>
    </xf>
    <xf numFmtId="0" fontId="8" fillId="0" borderId="0" xfId="0" applyFont="1" applyBorder="1" applyAlignment="1" applyProtection="1">
      <alignment vertical="center"/>
      <protection hidden="1"/>
    </xf>
    <xf numFmtId="0" fontId="12" fillId="0" borderId="0" xfId="0" applyFont="1" applyAlignment="1" applyProtection="1">
      <alignment horizontal="right" vertical="center"/>
      <protection hidden="1"/>
    </xf>
    <xf numFmtId="167" fontId="12" fillId="0" borderId="0" xfId="0" applyNumberFormat="1" applyFont="1" applyBorder="1" applyAlignment="1" applyProtection="1">
      <alignment vertical="center"/>
      <protection hidden="1"/>
    </xf>
    <xf numFmtId="0" fontId="15" fillId="0" borderId="0" xfId="0" applyFont="1" applyFill="1" applyBorder="1" applyAlignment="1" applyProtection="1">
      <alignment vertical="top" wrapText="1"/>
      <protection hidden="1"/>
    </xf>
    <xf numFmtId="0" fontId="16" fillId="0" borderId="0" xfId="0" applyFont="1" applyFill="1" applyBorder="1" applyAlignment="1" applyProtection="1">
      <alignment horizontal="center" vertical="top" wrapText="1"/>
    </xf>
    <xf numFmtId="0" fontId="17" fillId="0" borderId="0" xfId="0" applyFont="1" applyFill="1" applyBorder="1" applyAlignment="1" applyProtection="1">
      <alignment horizontal="left" vertical="top" wrapText="1"/>
    </xf>
    <xf numFmtId="0" fontId="12" fillId="0" borderId="3" xfId="0" applyFont="1" applyBorder="1" applyAlignment="1" applyProtection="1">
      <alignment vertical="center"/>
      <protection hidden="1"/>
    </xf>
    <xf numFmtId="164" fontId="12" fillId="0" borderId="3" xfId="0" applyNumberFormat="1" applyFont="1" applyBorder="1" applyAlignment="1" applyProtection="1">
      <alignment horizontal="right" vertical="center"/>
      <protection locked="0"/>
    </xf>
    <xf numFmtId="0" fontId="6" fillId="0" borderId="2" xfId="0" applyFont="1" applyBorder="1" applyAlignment="1" applyProtection="1">
      <alignment horizontal="center" vertical="center"/>
      <protection hidden="1"/>
    </xf>
    <xf numFmtId="165" fontId="12" fillId="0" borderId="2" xfId="0" applyNumberFormat="1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center" vertical="center"/>
      <protection hidden="1"/>
    </xf>
    <xf numFmtId="0" fontId="5" fillId="0" borderId="0" xfId="0" applyFont="1" applyAlignment="1"/>
    <xf numFmtId="0" fontId="0" fillId="0" borderId="0" xfId="0" applyBorder="1" applyAlignment="1"/>
    <xf numFmtId="0" fontId="12" fillId="0" borderId="4" xfId="0" applyFont="1" applyBorder="1" applyAlignment="1" applyProtection="1">
      <alignment vertical="center"/>
      <protection hidden="1"/>
    </xf>
    <xf numFmtId="0" fontId="0" fillId="0" borderId="0" xfId="0" applyBorder="1" applyAlignment="1">
      <alignment horizontal="center"/>
    </xf>
    <xf numFmtId="0" fontId="19" fillId="0" borderId="0" xfId="0" applyFont="1"/>
    <xf numFmtId="0" fontId="20" fillId="0" borderId="0" xfId="0" applyFont="1" applyBorder="1" applyAlignment="1" applyProtection="1">
      <alignment horizontal="center" vertical="center"/>
      <protection hidden="1"/>
    </xf>
    <xf numFmtId="166" fontId="20" fillId="2" borderId="0" xfId="1" applyNumberFormat="1" applyFont="1" applyFill="1" applyBorder="1" applyAlignment="1" applyProtection="1">
      <alignment horizontal="center" vertical="center"/>
      <protection hidden="1"/>
    </xf>
    <xf numFmtId="0" fontId="12" fillId="3" borderId="4" xfId="0" applyFont="1" applyFill="1" applyBorder="1" applyAlignment="1" applyProtection="1">
      <alignment horizontal="center" vertical="center"/>
      <protection locked="0"/>
    </xf>
    <xf numFmtId="0" fontId="12" fillId="3" borderId="4" xfId="0" applyFont="1" applyFill="1" applyBorder="1" applyAlignment="1" applyProtection="1">
      <alignment horizontal="center" vertical="center" wrapText="1"/>
      <protection locked="0"/>
    </xf>
    <xf numFmtId="0" fontId="7" fillId="0" borderId="4" xfId="0" applyFont="1" applyBorder="1" applyAlignment="1" applyProtection="1">
      <alignment vertical="center"/>
      <protection hidden="1"/>
    </xf>
    <xf numFmtId="0" fontId="10" fillId="0" borderId="4" xfId="0" applyFont="1" applyBorder="1" applyAlignment="1" applyProtection="1">
      <alignment vertical="center"/>
      <protection hidden="1"/>
    </xf>
    <xf numFmtId="0" fontId="10" fillId="0" borderId="0" xfId="0" applyFont="1" applyAlignment="1"/>
    <xf numFmtId="0" fontId="16" fillId="4" borderId="5" xfId="0" applyFont="1" applyFill="1" applyBorder="1" applyAlignment="1"/>
    <xf numFmtId="0" fontId="16" fillId="4" borderId="6" xfId="0" applyFont="1" applyFill="1" applyBorder="1" applyAlignment="1"/>
    <xf numFmtId="0" fontId="16" fillId="4" borderId="7" xfId="0" applyFont="1" applyFill="1" applyBorder="1" applyAlignment="1"/>
    <xf numFmtId="0" fontId="21" fillId="0" borderId="4" xfId="0" applyFont="1" applyBorder="1" applyAlignment="1">
      <alignment vertical="center" wrapText="1"/>
    </xf>
    <xf numFmtId="0" fontId="16" fillId="4" borderId="5" xfId="0" applyFont="1" applyFill="1" applyBorder="1" applyAlignment="1" applyProtection="1">
      <alignment vertical="center"/>
      <protection hidden="1"/>
    </xf>
    <xf numFmtId="0" fontId="16" fillId="4" borderId="6" xfId="0" applyFont="1" applyFill="1" applyBorder="1" applyAlignment="1" applyProtection="1">
      <alignment vertical="center"/>
      <protection hidden="1"/>
    </xf>
    <xf numFmtId="0" fontId="16" fillId="4" borderId="7" xfId="0" applyFont="1" applyFill="1" applyBorder="1" applyAlignment="1" applyProtection="1">
      <alignment vertical="center"/>
      <protection hidden="1"/>
    </xf>
    <xf numFmtId="168" fontId="21" fillId="0" borderId="8" xfId="0" applyNumberFormat="1" applyFont="1" applyBorder="1" applyAlignment="1" applyProtection="1">
      <alignment horizontal="right" vertical="center" wrapText="1"/>
      <protection hidden="1"/>
    </xf>
    <xf numFmtId="10" fontId="21" fillId="0" borderId="4" xfId="0" applyNumberFormat="1" applyFont="1" applyBorder="1" applyAlignment="1" applyProtection="1">
      <alignment horizontal="right" vertical="center" wrapText="1"/>
      <protection hidden="1"/>
    </xf>
    <xf numFmtId="0" fontId="21" fillId="0" borderId="4" xfId="0" applyFont="1" applyBorder="1" applyAlignment="1" applyProtection="1">
      <alignment horizontal="right" vertical="center" wrapText="1"/>
      <protection hidden="1"/>
    </xf>
    <xf numFmtId="0" fontId="21" fillId="0" borderId="0" xfId="0" applyFont="1" applyBorder="1" applyProtection="1">
      <protection hidden="1"/>
    </xf>
    <xf numFmtId="168" fontId="21" fillId="0" borderId="0" xfId="0" applyNumberFormat="1" applyFont="1" applyBorder="1" applyProtection="1">
      <protection hidden="1"/>
    </xf>
    <xf numFmtId="0" fontId="16" fillId="4" borderId="4" xfId="0" applyFont="1" applyFill="1" applyBorder="1" applyAlignment="1">
      <alignment horizontal="center"/>
    </xf>
    <xf numFmtId="0" fontId="22" fillId="0" borderId="0" xfId="0" applyFont="1"/>
    <xf numFmtId="0" fontId="10" fillId="3" borderId="5" xfId="0" applyFont="1" applyFill="1" applyBorder="1" applyAlignment="1" applyProtection="1">
      <alignment horizontal="center" vertical="center"/>
      <protection hidden="1"/>
    </xf>
    <xf numFmtId="0" fontId="10" fillId="3" borderId="6" xfId="0" applyFont="1" applyFill="1" applyBorder="1" applyAlignment="1" applyProtection="1">
      <alignment horizontal="center" vertical="center"/>
      <protection hidden="1"/>
    </xf>
    <xf numFmtId="0" fontId="10" fillId="3" borderId="7" xfId="0" applyFont="1" applyFill="1" applyBorder="1" applyAlignment="1" applyProtection="1">
      <alignment horizontal="center" vertical="center"/>
      <protection hidden="1"/>
    </xf>
    <xf numFmtId="168" fontId="7" fillId="0" borderId="5" xfId="0" applyNumberFormat="1" applyFont="1" applyBorder="1" applyAlignment="1" applyProtection="1">
      <alignment horizontal="right" vertical="center"/>
      <protection locked="0" hidden="1"/>
    </xf>
    <xf numFmtId="168" fontId="7" fillId="0" borderId="7" xfId="0" applyNumberFormat="1" applyFont="1" applyBorder="1" applyAlignment="1" applyProtection="1">
      <alignment horizontal="right" vertical="center"/>
      <protection locked="0" hidden="1"/>
    </xf>
    <xf numFmtId="10" fontId="12" fillId="0" borderId="5" xfId="0" applyNumberFormat="1" applyFont="1" applyBorder="1" applyAlignment="1" applyProtection="1">
      <alignment horizontal="right" vertical="center"/>
      <protection hidden="1"/>
    </xf>
    <xf numFmtId="10" fontId="12" fillId="0" borderId="7" xfId="0" applyNumberFormat="1" applyFont="1" applyBorder="1" applyAlignment="1" applyProtection="1">
      <alignment horizontal="right" vertical="center"/>
      <protection hidden="1"/>
    </xf>
    <xf numFmtId="0" fontId="12" fillId="0" borderId="5" xfId="0" applyFont="1" applyBorder="1" applyAlignment="1" applyProtection="1">
      <alignment horizontal="right" vertical="center"/>
      <protection locked="0" hidden="1"/>
    </xf>
    <xf numFmtId="0" fontId="12" fillId="0" borderId="7" xfId="0" applyFont="1" applyBorder="1" applyAlignment="1" applyProtection="1">
      <alignment horizontal="right" vertical="center"/>
      <protection locked="0" hidden="1"/>
    </xf>
    <xf numFmtId="0" fontId="18" fillId="0" borderId="11" xfId="0" applyFont="1" applyFill="1" applyBorder="1" applyAlignment="1" applyProtection="1">
      <alignment horizontal="left" vertical="top" wrapText="1"/>
      <protection locked="0"/>
    </xf>
    <xf numFmtId="0" fontId="18" fillId="0" borderId="12" xfId="0" applyFont="1" applyFill="1" applyBorder="1" applyAlignment="1" applyProtection="1">
      <alignment horizontal="left" vertical="top" wrapText="1"/>
      <protection locked="0"/>
    </xf>
    <xf numFmtId="0" fontId="18" fillId="0" borderId="13" xfId="0" applyFont="1" applyFill="1" applyBorder="1" applyAlignment="1" applyProtection="1">
      <alignment horizontal="left" vertical="top" wrapText="1"/>
      <protection locked="0"/>
    </xf>
    <xf numFmtId="0" fontId="18" fillId="0" borderId="14" xfId="0" applyFont="1" applyFill="1" applyBorder="1" applyAlignment="1" applyProtection="1">
      <alignment horizontal="left" vertical="top" wrapText="1"/>
      <protection locked="0"/>
    </xf>
    <xf numFmtId="0" fontId="18" fillId="0" borderId="0" xfId="0" applyFont="1" applyFill="1" applyBorder="1" applyAlignment="1" applyProtection="1">
      <alignment horizontal="left" vertical="top" wrapText="1"/>
      <protection locked="0"/>
    </xf>
    <xf numFmtId="0" fontId="18" fillId="0" borderId="15" xfId="0" applyFont="1" applyFill="1" applyBorder="1" applyAlignment="1" applyProtection="1">
      <alignment horizontal="left" vertical="top" wrapText="1"/>
      <protection locked="0"/>
    </xf>
    <xf numFmtId="0" fontId="18" fillId="0" borderId="16" xfId="0" applyFont="1" applyFill="1" applyBorder="1" applyAlignment="1" applyProtection="1">
      <alignment horizontal="left" vertical="top" wrapText="1"/>
      <protection locked="0"/>
    </xf>
    <xf numFmtId="0" fontId="18" fillId="0" borderId="17" xfId="0" applyFont="1" applyFill="1" applyBorder="1" applyAlignment="1" applyProtection="1">
      <alignment horizontal="left" vertical="top" wrapText="1"/>
      <protection locked="0"/>
    </xf>
    <xf numFmtId="0" fontId="18" fillId="0" borderId="18" xfId="0" applyFont="1" applyFill="1" applyBorder="1" applyAlignment="1" applyProtection="1">
      <alignment horizontal="left" vertical="top" wrapText="1"/>
      <protection locked="0"/>
    </xf>
    <xf numFmtId="168" fontId="6" fillId="0" borderId="5" xfId="0" applyNumberFormat="1" applyFont="1" applyBorder="1" applyAlignment="1" applyProtection="1">
      <alignment horizontal="right" vertical="center"/>
      <protection locked="0" hidden="1"/>
    </xf>
    <xf numFmtId="168" fontId="6" fillId="0" borderId="7" xfId="0" applyNumberFormat="1" applyFont="1" applyBorder="1" applyAlignment="1" applyProtection="1">
      <alignment horizontal="right" vertical="center"/>
      <protection locked="0" hidden="1"/>
    </xf>
    <xf numFmtId="168" fontId="10" fillId="0" borderId="5" xfId="1" applyNumberFormat="1" applyFont="1" applyFill="1" applyBorder="1" applyAlignment="1" applyProtection="1">
      <alignment horizontal="right" vertical="center"/>
      <protection hidden="1"/>
    </xf>
    <xf numFmtId="168" fontId="10" fillId="0" borderId="7" xfId="1" applyNumberFormat="1" applyFont="1" applyFill="1" applyBorder="1" applyAlignment="1" applyProtection="1">
      <alignment horizontal="right" vertical="center"/>
      <protection hidden="1"/>
    </xf>
    <xf numFmtId="0" fontId="10" fillId="3" borderId="19" xfId="0" applyFont="1" applyFill="1" applyBorder="1" applyAlignment="1" applyProtection="1">
      <alignment horizontal="center" vertical="center"/>
      <protection hidden="1"/>
    </xf>
    <xf numFmtId="0" fontId="10" fillId="3" borderId="20" xfId="0" applyFont="1" applyFill="1" applyBorder="1" applyAlignment="1" applyProtection="1">
      <alignment horizontal="center" vertical="center"/>
      <protection hidden="1"/>
    </xf>
    <xf numFmtId="0" fontId="10" fillId="3" borderId="21" xfId="0" applyFont="1" applyFill="1" applyBorder="1" applyAlignment="1" applyProtection="1">
      <alignment horizontal="center" vertical="center"/>
      <protection hidden="1"/>
    </xf>
    <xf numFmtId="0" fontId="10" fillId="0" borderId="22" xfId="0" applyFont="1" applyBorder="1" applyAlignment="1" applyProtection="1">
      <alignment horizontal="center" vertical="center"/>
      <protection hidden="1"/>
    </xf>
    <xf numFmtId="0" fontId="10" fillId="0" borderId="23" xfId="0" applyFont="1" applyBorder="1" applyAlignment="1" applyProtection="1">
      <alignment horizontal="center" vertical="center"/>
      <protection hidden="1"/>
    </xf>
    <xf numFmtId="0" fontId="10" fillId="0" borderId="24" xfId="0" applyFont="1" applyBorder="1" applyAlignment="1" applyProtection="1">
      <alignment horizontal="center" vertical="center"/>
      <protection hidden="1"/>
    </xf>
    <xf numFmtId="168" fontId="7" fillId="0" borderId="5" xfId="0" applyNumberFormat="1" applyFont="1" applyBorder="1" applyAlignment="1" applyProtection="1">
      <alignment horizontal="center" vertical="center"/>
      <protection hidden="1"/>
    </xf>
    <xf numFmtId="168" fontId="7" fillId="0" borderId="7" xfId="0" applyNumberFormat="1" applyFont="1" applyBorder="1" applyAlignment="1" applyProtection="1">
      <alignment horizontal="center" vertical="center"/>
      <protection hidden="1"/>
    </xf>
    <xf numFmtId="168" fontId="6" fillId="0" borderId="5" xfId="0" applyNumberFormat="1" applyFont="1" applyBorder="1" applyAlignment="1" applyProtection="1">
      <alignment horizontal="right" vertical="center"/>
      <protection hidden="1"/>
    </xf>
    <xf numFmtId="168" fontId="6" fillId="0" borderId="7" xfId="0" applyNumberFormat="1" applyFont="1" applyBorder="1" applyAlignment="1" applyProtection="1">
      <alignment horizontal="right" vertical="center"/>
      <protection hidden="1"/>
    </xf>
    <xf numFmtId="0" fontId="16" fillId="5" borderId="25" xfId="0" applyFont="1" applyFill="1" applyBorder="1" applyAlignment="1" applyProtection="1">
      <alignment horizontal="center" vertical="top" wrapText="1"/>
    </xf>
    <xf numFmtId="0" fontId="16" fillId="5" borderId="26" xfId="0" applyFont="1" applyFill="1" applyBorder="1" applyAlignment="1" applyProtection="1">
      <alignment horizontal="center" vertical="top" wrapText="1"/>
    </xf>
    <xf numFmtId="0" fontId="16" fillId="5" borderId="27" xfId="0" applyFont="1" applyFill="1" applyBorder="1" applyAlignment="1" applyProtection="1">
      <alignment horizontal="center" vertical="top" wrapText="1"/>
    </xf>
    <xf numFmtId="0" fontId="7" fillId="0" borderId="9" xfId="0" applyFont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5" fillId="0" borderId="0" xfId="0" applyFont="1" applyAlignment="1" applyProtection="1">
      <alignment horizontal="center" vertical="center" wrapText="1"/>
      <protection hidden="1"/>
    </xf>
    <xf numFmtId="3" fontId="7" fillId="0" borderId="10" xfId="0" applyNumberFormat="1" applyFont="1" applyBorder="1" applyAlignment="1" applyProtection="1">
      <alignment horizontal="center" vertical="center"/>
      <protection locked="0"/>
    </xf>
    <xf numFmtId="0" fontId="7" fillId="0" borderId="10" xfId="0" applyFont="1" applyBorder="1" applyAlignment="1" applyProtection="1">
      <alignment horizontal="center" vertical="center"/>
      <protection locked="0"/>
    </xf>
    <xf numFmtId="0" fontId="21" fillId="0" borderId="5" xfId="0" applyFont="1" applyBorder="1" applyAlignment="1" applyProtection="1">
      <alignment horizontal="left" vertical="center" wrapText="1"/>
      <protection hidden="1"/>
    </xf>
    <xf numFmtId="0" fontId="21" fillId="0" borderId="6" xfId="0" applyFont="1" applyBorder="1" applyAlignment="1" applyProtection="1">
      <alignment horizontal="left" vertical="center" wrapText="1"/>
      <protection hidden="1"/>
    </xf>
    <xf numFmtId="0" fontId="21" fillId="0" borderId="7" xfId="0" applyFont="1" applyBorder="1" applyAlignment="1" applyProtection="1">
      <alignment horizontal="left" vertical="center" wrapText="1"/>
      <protection hidden="1"/>
    </xf>
    <xf numFmtId="0" fontId="21" fillId="0" borderId="5" xfId="0" applyFont="1" applyBorder="1" applyAlignment="1">
      <alignment horizontal="center" vertical="center" wrapText="1"/>
    </xf>
    <xf numFmtId="0" fontId="21" fillId="0" borderId="6" xfId="0" applyFont="1" applyBorder="1" applyAlignment="1">
      <alignment horizontal="center" vertical="center" wrapText="1"/>
    </xf>
    <xf numFmtId="0" fontId="21" fillId="0" borderId="7" xfId="0" applyFont="1" applyBorder="1" applyAlignment="1">
      <alignment horizontal="center" vertical="center" wrapText="1"/>
    </xf>
    <xf numFmtId="3" fontId="21" fillId="0" borderId="5" xfId="0" applyNumberFormat="1" applyFont="1" applyBorder="1" applyAlignment="1">
      <alignment horizontal="center" vertical="center" wrapText="1"/>
    </xf>
    <xf numFmtId="0" fontId="21" fillId="0" borderId="28" xfId="0" applyFont="1" applyBorder="1" applyAlignment="1" applyProtection="1">
      <alignment horizontal="left" vertical="center" wrapText="1"/>
      <protection hidden="1"/>
    </xf>
    <xf numFmtId="0" fontId="21" fillId="0" borderId="2" xfId="0" applyFont="1" applyBorder="1" applyAlignment="1" applyProtection="1">
      <alignment horizontal="left" vertical="center" wrapText="1"/>
      <protection hidden="1"/>
    </xf>
    <xf numFmtId="0" fontId="21" fillId="0" borderId="29" xfId="0" applyFont="1" applyBorder="1" applyAlignment="1" applyProtection="1">
      <alignment horizontal="left" vertical="center" wrapText="1"/>
      <protection hidden="1"/>
    </xf>
    <xf numFmtId="3" fontId="21" fillId="0" borderId="6" xfId="0" applyNumberFormat="1" applyFont="1" applyBorder="1" applyAlignment="1">
      <alignment horizontal="center" vertical="center" wrapText="1"/>
    </xf>
    <xf numFmtId="3" fontId="21" fillId="0" borderId="7" xfId="0" applyNumberFormat="1" applyFont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14">
    <dxf>
      <border>
        <left style="dashed">
          <color indexed="18"/>
        </left>
        <right style="dashed">
          <color indexed="18"/>
        </right>
        <top style="dashed">
          <color indexed="18"/>
        </top>
        <bottom style="dashed">
          <color indexed="18"/>
        </bottom>
      </border>
    </dxf>
    <dxf>
      <border>
        <left style="dashed">
          <color indexed="18"/>
        </left>
        <right style="dashed">
          <color indexed="18"/>
        </right>
        <top style="dashed">
          <color indexed="18"/>
        </top>
        <bottom style="dashed">
          <color indexed="18"/>
        </bottom>
      </border>
    </dxf>
    <dxf>
      <border>
        <left style="dashed">
          <color indexed="18"/>
        </left>
        <right style="dashed">
          <color indexed="18"/>
        </right>
        <top style="dashed">
          <color indexed="18"/>
        </top>
        <bottom style="dashed">
          <color indexed="18"/>
        </bottom>
      </border>
    </dxf>
    <dxf>
      <border>
        <left style="dashed">
          <color indexed="18"/>
        </left>
        <right style="dashed">
          <color indexed="18"/>
        </right>
        <top style="dashed">
          <color indexed="18"/>
        </top>
        <bottom style="dashed">
          <color indexed="18"/>
        </bottom>
      </border>
    </dxf>
    <dxf>
      <border>
        <left style="dashed">
          <color indexed="18"/>
        </left>
        <right style="dashed">
          <color indexed="18"/>
        </right>
        <top style="dashed">
          <color indexed="18"/>
        </top>
        <bottom style="dashed">
          <color indexed="18"/>
        </bottom>
      </border>
    </dxf>
    <dxf>
      <font>
        <b/>
        <i val="0"/>
        <condense val="0"/>
        <extend val="0"/>
        <color indexed="18"/>
      </font>
      <fill>
        <patternFill>
          <bgColor indexed="52"/>
        </patternFill>
      </fill>
    </dxf>
    <dxf>
      <font>
        <b/>
        <i val="0"/>
        <condense val="0"/>
        <extend val="0"/>
        <color indexed="18"/>
      </font>
      <fill>
        <patternFill>
          <bgColor indexed="10"/>
        </patternFill>
      </fill>
    </dxf>
    <dxf>
      <font>
        <b/>
        <i val="0"/>
        <condense val="0"/>
        <extend val="0"/>
        <color indexed="18"/>
      </font>
      <fill>
        <patternFill>
          <bgColor indexed="17"/>
        </patternFill>
      </fill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  <dxf>
      <font>
        <b/>
        <i val="0"/>
        <condense val="0"/>
        <extend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C89FA5.D1F20AE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gif@01C89FA5.D1F20AE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180975</xdr:colOff>
      <xdr:row>0</xdr:row>
      <xdr:rowOff>104775</xdr:rowOff>
    </xdr:from>
    <xdr:to>
      <xdr:col>0</xdr:col>
      <xdr:colOff>2219325</xdr:colOff>
      <xdr:row>2</xdr:row>
      <xdr:rowOff>171450</xdr:rowOff>
    </xdr:to>
    <xdr:pic>
      <xdr:nvPicPr>
        <xdr:cNvPr id="1044" name="Picture 103" descr="cid:image001.gif@01C89FA5.D1F20A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80975" y="104775"/>
          <a:ext cx="1943100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114300</xdr:colOff>
      <xdr:row>0</xdr:row>
      <xdr:rowOff>123825</xdr:rowOff>
    </xdr:from>
    <xdr:to>
      <xdr:col>1</xdr:col>
      <xdr:colOff>1304925</xdr:colOff>
      <xdr:row>4</xdr:row>
      <xdr:rowOff>0</xdr:rowOff>
    </xdr:to>
    <xdr:pic>
      <xdr:nvPicPr>
        <xdr:cNvPr id="2063" name="Picture 103" descr="cid:image001.gif@01C89FA5.D1F20AE0"/>
        <xdr:cNvPicPr>
          <a:picLocks noChangeAspect="1" noChangeArrowheads="1"/>
        </xdr:cNvPicPr>
      </xdr:nvPicPr>
      <xdr:blipFill>
        <a:blip xmlns:r="http://schemas.openxmlformats.org/officeDocument/2006/relationships" r:embed="rId1" r:link="rId2" cstate="print"/>
        <a:srcRect/>
        <a:stretch>
          <a:fillRect/>
        </a:stretch>
      </xdr:blipFill>
      <xdr:spPr bwMode="auto">
        <a:xfrm>
          <a:off x="114300" y="123825"/>
          <a:ext cx="1952625" cy="5238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R44"/>
  <sheetViews>
    <sheetView showGridLines="0" showRowColHeaders="0" tabSelected="1" zoomScale="75" zoomScaleNormal="75" workbookViewId="0">
      <selection activeCell="C14" sqref="C14:D14"/>
    </sheetView>
  </sheetViews>
  <sheetFormatPr baseColWidth="10" defaultColWidth="0" defaultRowHeight="12.75" x14ac:dyDescent="0.2"/>
  <cols>
    <col min="1" max="1" width="31.85546875" customWidth="1"/>
    <col min="2" max="2" width="57.85546875" customWidth="1"/>
    <col min="3" max="3" width="20.42578125" customWidth="1"/>
    <col min="4" max="4" width="42.7109375" customWidth="1"/>
    <col min="5" max="5" width="13.5703125" customWidth="1"/>
    <col min="6" max="6" width="12.5703125" customWidth="1"/>
    <col min="7" max="7" width="21.28515625" customWidth="1"/>
    <col min="8" max="8" width="11.42578125" customWidth="1"/>
    <col min="9" max="9" width="14.28515625" style="58" hidden="1" customWidth="1"/>
    <col min="10" max="13" width="11.42578125" style="58" hidden="1" customWidth="1"/>
    <col min="14" max="18" width="11.42578125" hidden="1" customWidth="1"/>
    <col min="19" max="16381" width="11.42578125" customWidth="1"/>
    <col min="16382" max="16382" width="21.140625" customWidth="1"/>
    <col min="16383" max="16383" width="7.85546875" customWidth="1"/>
    <col min="16384" max="16384" width="8.140625" customWidth="1"/>
  </cols>
  <sheetData>
    <row r="1" spans="1:12" x14ac:dyDescent="0.2">
      <c r="A1" s="1"/>
      <c r="B1" s="1"/>
      <c r="C1" s="1"/>
      <c r="D1" s="1"/>
    </row>
    <row r="2" spans="1:12" ht="23.25" x14ac:dyDescent="0.2">
      <c r="B2" s="95" t="s">
        <v>10</v>
      </c>
      <c r="C2" s="95"/>
      <c r="D2" s="95"/>
      <c r="J2" s="58">
        <v>12</v>
      </c>
    </row>
    <row r="3" spans="1:12" ht="15" customHeight="1" x14ac:dyDescent="0.2">
      <c r="B3" s="96" t="s">
        <v>14</v>
      </c>
      <c r="C3" s="96"/>
      <c r="D3" s="96"/>
      <c r="J3" s="58">
        <v>18</v>
      </c>
    </row>
    <row r="4" spans="1:12" ht="15.75" x14ac:dyDescent="0.2">
      <c r="A4" s="2"/>
      <c r="B4" s="2"/>
      <c r="C4" s="2"/>
      <c r="D4" s="2"/>
    </row>
    <row r="5" spans="1:12" ht="19.5" thickBot="1" x14ac:dyDescent="0.25">
      <c r="A5" s="3" t="s">
        <v>0</v>
      </c>
      <c r="B5" s="94"/>
      <c r="C5" s="94"/>
      <c r="D5" s="3" t="s">
        <v>1</v>
      </c>
      <c r="E5" s="94"/>
      <c r="F5" s="94"/>
      <c r="I5" s="58" t="s">
        <v>73</v>
      </c>
      <c r="J5" s="58">
        <v>127</v>
      </c>
    </row>
    <row r="6" spans="1:12" ht="19.5" thickBot="1" x14ac:dyDescent="0.35">
      <c r="A6" s="4" t="s">
        <v>2</v>
      </c>
      <c r="B6" s="97"/>
      <c r="C6" s="97"/>
      <c r="D6" s="5" t="s">
        <v>3</v>
      </c>
      <c r="E6" s="94"/>
      <c r="F6" s="94"/>
      <c r="I6" s="58" t="s">
        <v>74</v>
      </c>
      <c r="J6" s="58">
        <v>9000</v>
      </c>
    </row>
    <row r="7" spans="1:12" ht="19.5" thickBot="1" x14ac:dyDescent="0.35">
      <c r="A7" s="4" t="s">
        <v>4</v>
      </c>
      <c r="B7" s="98"/>
      <c r="C7" s="98"/>
      <c r="D7" s="5" t="s">
        <v>5</v>
      </c>
      <c r="E7" s="94"/>
      <c r="F7" s="94"/>
      <c r="I7" s="58" t="s">
        <v>75</v>
      </c>
      <c r="J7" s="58">
        <f>+J6/12</f>
        <v>750</v>
      </c>
    </row>
    <row r="8" spans="1:12" ht="19.5" thickBot="1" x14ac:dyDescent="0.35">
      <c r="A8" s="4"/>
      <c r="B8" s="6"/>
      <c r="C8" s="6"/>
      <c r="D8" s="7"/>
      <c r="I8" s="58" t="s">
        <v>76</v>
      </c>
      <c r="J8" s="58">
        <f>+J7*J5</f>
        <v>95250</v>
      </c>
    </row>
    <row r="9" spans="1:12" ht="42" customHeight="1" thickTop="1" thickBot="1" x14ac:dyDescent="0.25">
      <c r="A9" s="4" t="s">
        <v>11</v>
      </c>
      <c r="B9" s="40" t="s">
        <v>66</v>
      </c>
      <c r="C9" s="3" t="s">
        <v>12</v>
      </c>
      <c r="D9" s="41" t="s">
        <v>43</v>
      </c>
      <c r="I9" s="58" t="s">
        <v>11</v>
      </c>
      <c r="L9" s="58" t="s">
        <v>12</v>
      </c>
    </row>
    <row r="10" spans="1:12" ht="13.5" thickTop="1" x14ac:dyDescent="0.2">
      <c r="A10" s="1"/>
      <c r="B10" s="1"/>
      <c r="C10" s="1"/>
      <c r="D10" s="1"/>
      <c r="I10" s="58" t="s">
        <v>66</v>
      </c>
      <c r="L10" s="58" t="s">
        <v>31</v>
      </c>
    </row>
    <row r="11" spans="1:12" ht="13.5" thickBot="1" x14ac:dyDescent="0.25">
      <c r="A11" s="1"/>
      <c r="B11" s="1"/>
      <c r="C11" s="1"/>
      <c r="D11" s="1"/>
      <c r="I11" s="58" t="s">
        <v>67</v>
      </c>
      <c r="L11" s="58" t="s">
        <v>32</v>
      </c>
    </row>
    <row r="12" spans="1:12" ht="19.5" thickTop="1" thickBot="1" x14ac:dyDescent="0.25">
      <c r="A12" s="1"/>
      <c r="B12" s="59" t="s">
        <v>13</v>
      </c>
      <c r="C12" s="60"/>
      <c r="D12" s="61"/>
      <c r="I12" s="58" t="s">
        <v>68</v>
      </c>
      <c r="L12" s="58" t="s">
        <v>33</v>
      </c>
    </row>
    <row r="13" spans="1:12" ht="17.25" thickTop="1" thickBot="1" x14ac:dyDescent="0.25">
      <c r="A13" s="1"/>
      <c r="B13" s="10"/>
      <c r="C13" s="30"/>
      <c r="D13" s="31"/>
      <c r="L13" s="58" t="s">
        <v>34</v>
      </c>
    </row>
    <row r="14" spans="1:12" ht="20.25" thickTop="1" thickBot="1" x14ac:dyDescent="0.25">
      <c r="A14" s="8"/>
      <c r="B14" s="43" t="s">
        <v>71</v>
      </c>
      <c r="C14" s="62"/>
      <c r="D14" s="63"/>
      <c r="L14" s="58" t="s">
        <v>35</v>
      </c>
    </row>
    <row r="15" spans="1:12" ht="16.5" thickTop="1" thickBot="1" x14ac:dyDescent="0.25">
      <c r="A15" s="8"/>
      <c r="B15" s="35" t="s">
        <v>26</v>
      </c>
      <c r="C15" s="64" t="str">
        <f>IF(C14="","",'Tabla de amortización'!E18)</f>
        <v/>
      </c>
      <c r="D15" s="65"/>
      <c r="L15" s="58" t="s">
        <v>36</v>
      </c>
    </row>
    <row r="16" spans="1:12" ht="16.5" thickTop="1" thickBot="1" x14ac:dyDescent="0.25">
      <c r="A16" s="9"/>
      <c r="B16" s="35" t="s">
        <v>21</v>
      </c>
      <c r="C16" s="66"/>
      <c r="D16" s="67"/>
      <c r="L16" s="58" t="s">
        <v>37</v>
      </c>
    </row>
    <row r="17" spans="1:12" ht="15.75" thickTop="1" x14ac:dyDescent="0.2">
      <c r="A17" s="11"/>
      <c r="B17" s="28"/>
      <c r="C17" s="28"/>
      <c r="D17" s="29"/>
      <c r="L17" s="58" t="s">
        <v>38</v>
      </c>
    </row>
    <row r="18" spans="1:12" ht="15.75" customHeight="1" thickBot="1" x14ac:dyDescent="0.25">
      <c r="A18" s="1"/>
      <c r="B18" s="12"/>
      <c r="C18" s="13"/>
      <c r="D18" s="14"/>
      <c r="L18" s="58" t="s">
        <v>39</v>
      </c>
    </row>
    <row r="19" spans="1:12" ht="19.5" thickTop="1" thickBot="1" x14ac:dyDescent="0.25">
      <c r="A19" s="15"/>
      <c r="B19" s="59" t="s">
        <v>6</v>
      </c>
      <c r="C19" s="60"/>
      <c r="D19" s="61"/>
      <c r="L19" s="58" t="s">
        <v>40</v>
      </c>
    </row>
    <row r="20" spans="1:12" ht="16.5" thickTop="1" thickBot="1" x14ac:dyDescent="0.25">
      <c r="A20" s="1"/>
      <c r="B20" s="13"/>
      <c r="C20" s="16"/>
      <c r="D20" s="17"/>
      <c r="L20" s="58" t="s">
        <v>41</v>
      </c>
    </row>
    <row r="21" spans="1:12" ht="17.25" thickTop="1" thickBot="1" x14ac:dyDescent="0.25">
      <c r="A21" s="1"/>
      <c r="B21" s="35" t="s">
        <v>27</v>
      </c>
      <c r="C21" s="77"/>
      <c r="D21" s="78"/>
      <c r="L21" s="58" t="s">
        <v>42</v>
      </c>
    </row>
    <row r="22" spans="1:12" ht="16.5" customHeight="1" thickTop="1" thickBot="1" x14ac:dyDescent="0.25">
      <c r="A22" s="32"/>
      <c r="B22" s="35" t="s">
        <v>28</v>
      </c>
      <c r="C22" s="77"/>
      <c r="D22" s="78"/>
      <c r="L22" s="58" t="s">
        <v>43</v>
      </c>
    </row>
    <row r="23" spans="1:12" ht="16.5" customHeight="1" thickTop="1" thickBot="1" x14ac:dyDescent="0.25">
      <c r="A23" s="32"/>
      <c r="B23" s="35" t="s">
        <v>25</v>
      </c>
      <c r="C23" s="77"/>
      <c r="D23" s="78"/>
      <c r="L23" s="58" t="s">
        <v>44</v>
      </c>
    </row>
    <row r="24" spans="1:12" ht="17.25" thickTop="1" thickBot="1" x14ac:dyDescent="0.25">
      <c r="A24" s="18"/>
      <c r="B24" s="35" t="s">
        <v>30</v>
      </c>
      <c r="C24" s="89" t="str">
        <f>+IF('Tabla de amortización'!F23=0,"",'Tabla de amortización'!F23)</f>
        <v/>
      </c>
      <c r="D24" s="90"/>
      <c r="L24" s="58" t="s">
        <v>45</v>
      </c>
    </row>
    <row r="25" spans="1:12" ht="19.5" thickTop="1" thickBot="1" x14ac:dyDescent="0.25">
      <c r="A25" s="1"/>
      <c r="B25" s="43" t="s">
        <v>7</v>
      </c>
      <c r="C25" s="79" t="str">
        <f>+IF(OR(C21="",C22="",C23=""),"",IF(ISERROR(C21*0.3-C22),"",C21*0.3-C22))</f>
        <v/>
      </c>
      <c r="D25" s="80"/>
      <c r="L25" s="58" t="s">
        <v>46</v>
      </c>
    </row>
    <row r="26" spans="1:12" ht="20.25" thickTop="1" thickBot="1" x14ac:dyDescent="0.25">
      <c r="A26" s="1"/>
      <c r="B26" s="19"/>
      <c r="C26" s="18"/>
      <c r="D26" s="20"/>
      <c r="L26" s="58" t="s">
        <v>47</v>
      </c>
    </row>
    <row r="27" spans="1:12" ht="19.5" thickTop="1" thickBot="1" x14ac:dyDescent="0.25">
      <c r="A27" s="21"/>
      <c r="B27" s="81" t="s">
        <v>72</v>
      </c>
      <c r="C27" s="82"/>
      <c r="D27" s="83"/>
      <c r="L27" s="58" t="s">
        <v>48</v>
      </c>
    </row>
    <row r="28" spans="1:12" ht="19.5" thickTop="1" thickBot="1" x14ac:dyDescent="0.25">
      <c r="A28" s="1"/>
      <c r="B28" s="84" t="str">
        <f>+IF(OR(C21="",C22="",C23=""),"",IF(C25&lt;=0,"Capacidad de Pago Insuficiente",IF(ISERROR(IF('Tabla de amortización'!F23&lt;=Tabla!C25,"Califica para el monto solicitado","No califica para el monto solicitado")),"",IF('Tabla de amortización'!F23&lt;=Tabla!C25,"Califica para el monto solicitado","No califica para el monto solicitado"))))</f>
        <v/>
      </c>
      <c r="C28" s="85"/>
      <c r="D28" s="86"/>
      <c r="L28" s="58" t="s">
        <v>49</v>
      </c>
    </row>
    <row r="29" spans="1:12" ht="20.25" thickTop="1" thickBot="1" x14ac:dyDescent="0.25">
      <c r="A29" s="1"/>
      <c r="B29" s="42" t="s">
        <v>70</v>
      </c>
      <c r="C29" s="87" t="str">
        <f>+IF(OR(C21="",C22="",C23=""),"",IF(B28="Capacidad de pago Insuficiente","",IF(ISERROR((12*C16*C25)/(12+C15*C16)),"",IF((12*C16*C25)/(12+C15*C16)=0,"",IF((12*C16*C25)/(12+C15*C16)&gt;12000000,12000000,(12*C16*C25)/(12+C15*C16))))))</f>
        <v/>
      </c>
      <c r="D29" s="88"/>
      <c r="L29" s="58" t="s">
        <v>50</v>
      </c>
    </row>
    <row r="30" spans="1:12" ht="21" thickTop="1" x14ac:dyDescent="0.2">
      <c r="A30" s="1"/>
      <c r="B30" s="38"/>
      <c r="C30" s="38"/>
      <c r="D30" s="39"/>
      <c r="L30" s="58" t="s">
        <v>51</v>
      </c>
    </row>
    <row r="31" spans="1:12" ht="20.25" x14ac:dyDescent="0.2">
      <c r="A31" s="25"/>
      <c r="B31" s="22"/>
      <c r="C31" s="23"/>
      <c r="D31" s="24">
        <f ca="1">TODAY()</f>
        <v>43126</v>
      </c>
      <c r="L31" s="58" t="s">
        <v>52</v>
      </c>
    </row>
    <row r="32" spans="1:12" ht="18" x14ac:dyDescent="0.2">
      <c r="A32" s="25"/>
      <c r="B32" s="91" t="s">
        <v>8</v>
      </c>
      <c r="C32" s="92"/>
      <c r="D32" s="93"/>
      <c r="L32" s="58" t="s">
        <v>53</v>
      </c>
    </row>
    <row r="33" spans="1:12" ht="18" x14ac:dyDescent="0.2">
      <c r="A33" s="25"/>
      <c r="B33" s="26"/>
      <c r="C33" s="26"/>
      <c r="D33" s="26"/>
      <c r="L33" s="58" t="s">
        <v>54</v>
      </c>
    </row>
    <row r="34" spans="1:12" ht="18" x14ac:dyDescent="0.2">
      <c r="A34" s="25"/>
      <c r="B34" s="26"/>
      <c r="C34" s="26"/>
      <c r="D34" s="26"/>
      <c r="L34" s="58" t="s">
        <v>55</v>
      </c>
    </row>
    <row r="35" spans="1:12" ht="18" x14ac:dyDescent="0.2">
      <c r="A35" s="25"/>
      <c r="B35" s="27" t="s">
        <v>9</v>
      </c>
      <c r="C35" s="26"/>
      <c r="D35" s="26"/>
      <c r="L35" s="58" t="s">
        <v>56</v>
      </c>
    </row>
    <row r="36" spans="1:12" ht="18" x14ac:dyDescent="0.2">
      <c r="A36" s="25"/>
      <c r="B36" s="68"/>
      <c r="C36" s="69"/>
      <c r="D36" s="70"/>
      <c r="L36" s="58" t="s">
        <v>57</v>
      </c>
    </row>
    <row r="37" spans="1:12" ht="18" x14ac:dyDescent="0.2">
      <c r="A37" s="25"/>
      <c r="B37" s="71"/>
      <c r="C37" s="72"/>
      <c r="D37" s="73"/>
      <c r="L37" s="58" t="s">
        <v>58</v>
      </c>
    </row>
    <row r="38" spans="1:12" ht="18" x14ac:dyDescent="0.2">
      <c r="A38" s="25"/>
      <c r="B38" s="71"/>
      <c r="C38" s="72"/>
      <c r="D38" s="73"/>
      <c r="L38" s="58" t="s">
        <v>59</v>
      </c>
    </row>
    <row r="39" spans="1:12" ht="18" x14ac:dyDescent="0.2">
      <c r="A39" s="25"/>
      <c r="B39" s="71"/>
      <c r="C39" s="72"/>
      <c r="D39" s="73"/>
      <c r="L39" s="58" t="s">
        <v>60</v>
      </c>
    </row>
    <row r="40" spans="1:12" ht="18" x14ac:dyDescent="0.2">
      <c r="A40" s="25"/>
      <c r="B40" s="74"/>
      <c r="C40" s="75"/>
      <c r="D40" s="76"/>
      <c r="L40" s="58" t="s">
        <v>61</v>
      </c>
    </row>
    <row r="41" spans="1:12" x14ac:dyDescent="0.2">
      <c r="L41" s="58" t="s">
        <v>62</v>
      </c>
    </row>
    <row r="42" spans="1:12" x14ac:dyDescent="0.2">
      <c r="L42" s="58" t="s">
        <v>63</v>
      </c>
    </row>
    <row r="43" spans="1:12" x14ac:dyDescent="0.2">
      <c r="L43" s="58" t="s">
        <v>64</v>
      </c>
    </row>
    <row r="44" spans="1:12" x14ac:dyDescent="0.2">
      <c r="L44" s="58" t="s">
        <v>65</v>
      </c>
    </row>
  </sheetData>
  <sheetProtection password="CB1F" sheet="1" objects="1" scenarios="1" selectLockedCells="1"/>
  <mergeCells count="23">
    <mergeCell ref="E5:F5"/>
    <mergeCell ref="E6:F6"/>
    <mergeCell ref="E7:F7"/>
    <mergeCell ref="B2:D2"/>
    <mergeCell ref="B3:D3"/>
    <mergeCell ref="B6:C6"/>
    <mergeCell ref="B7:C7"/>
    <mergeCell ref="B5:C5"/>
    <mergeCell ref="B36:D40"/>
    <mergeCell ref="C21:D21"/>
    <mergeCell ref="C25:D25"/>
    <mergeCell ref="C22:D22"/>
    <mergeCell ref="B27:D27"/>
    <mergeCell ref="B28:D28"/>
    <mergeCell ref="C29:D29"/>
    <mergeCell ref="C23:D23"/>
    <mergeCell ref="C24:D24"/>
    <mergeCell ref="B32:D32"/>
    <mergeCell ref="B12:D12"/>
    <mergeCell ref="B19:D19"/>
    <mergeCell ref="C14:D14"/>
    <mergeCell ref="C15:D15"/>
    <mergeCell ref="C16:D16"/>
  </mergeCells>
  <phoneticPr fontId="0" type="noConversion"/>
  <conditionalFormatting sqref="B30">
    <cfRule type="expression" dxfId="13" priority="1" stopIfTrue="1">
      <formula>OR($B$57="Monto Rechazado:",$B$57="Capacidad de Pago Insuficiente:")=TRUE</formula>
    </cfRule>
  </conditionalFormatting>
  <conditionalFormatting sqref="D30">
    <cfRule type="expression" dxfId="12" priority="2" stopIfTrue="1">
      <formula>ISNUMBER($D$57)=FALSE</formula>
    </cfRule>
  </conditionalFormatting>
  <conditionalFormatting sqref="B17">
    <cfRule type="expression" dxfId="11" priority="3" stopIfTrue="1">
      <formula>IF($C$25="Requiere cargar Experiencia Crediticia",TRUE,FALSE)</formula>
    </cfRule>
  </conditionalFormatting>
  <conditionalFormatting sqref="B14">
    <cfRule type="cellIs" dxfId="10" priority="4" stopIfTrue="1" operator="equal">
      <formula>"No aplica este renglón para este Producto"</formula>
    </cfRule>
  </conditionalFormatting>
  <conditionalFormatting sqref="C13 C21:C24">
    <cfRule type="cellIs" dxfId="9" priority="5" stopIfTrue="1" operator="equal">
      <formula>"No cuadra,verifique"</formula>
    </cfRule>
  </conditionalFormatting>
  <conditionalFormatting sqref="B21 B13">
    <cfRule type="cellIs" dxfId="8" priority="6" stopIfTrue="1" operator="equal">
      <formula>"Ingreso mensual Familiar presenta errores de carga"</formula>
    </cfRule>
  </conditionalFormatting>
  <conditionalFormatting sqref="B28:D28">
    <cfRule type="cellIs" dxfId="7" priority="7" stopIfTrue="1" operator="equal">
      <formula>"Califica para el monto solicitado"</formula>
    </cfRule>
    <cfRule type="cellIs" dxfId="6" priority="8" stopIfTrue="1" operator="between">
      <formula>"No califica para el monto solicitado"</formula>
      <formula>"Capacidad de Pago Insuficiente"</formula>
    </cfRule>
    <cfRule type="cellIs" dxfId="5" priority="9" stopIfTrue="1" operator="equal">
      <formula>"Patrimonio superior al límite permitido"</formula>
    </cfRule>
  </conditionalFormatting>
  <dataValidations count="8">
    <dataValidation type="list" allowBlank="1" showInputMessage="1" showErrorMessage="1" sqref="D9">
      <formula1>$L$10:$L$44</formula1>
    </dataValidation>
    <dataValidation type="whole" operator="greaterThanOrEqual" allowBlank="1" showInputMessage="1" showErrorMessage="1" error="El monto minimo es de Bs. 750.000" sqref="D20">
      <formula1>750000</formula1>
    </dataValidation>
    <dataValidation type="list" allowBlank="1" showInputMessage="1" showErrorMessage="1" sqref="B9">
      <formula1>$I$10:$I$12</formula1>
    </dataValidation>
    <dataValidation type="list" allowBlank="1" showInputMessage="1" showErrorMessage="1" errorTitle="El plazo permitido" error="El plazo permitido debe estar entre 1 mes y 60 meses" sqref="C16:D16">
      <formula1>$J$2:$J$3</formula1>
    </dataValidation>
    <dataValidation operator="greaterThanOrEqual" allowBlank="1" showInputMessage="1" showErrorMessage="1" errorTitle="tasa permitida" error="La tasa permitida debe ser mayor ó igual a 0%" sqref="C15:D15"/>
    <dataValidation type="decimal" allowBlank="1" showInputMessage="1" showErrorMessage="1" errorTitle="El gasto permitido" error="El patrimonio debe estar entre Bs 0 y Bs 700.000.000,00" sqref="C23:D23">
      <formula1>0</formula1>
      <formula2>700000000</formula2>
    </dataValidation>
    <dataValidation type="decimal" allowBlank="1" showInputMessage="1" showErrorMessage="1" sqref="C14:D14">
      <formula1>1500000</formula1>
      <formula2>12000000</formula2>
    </dataValidation>
    <dataValidation type="decimal" allowBlank="1" showInputMessage="1" showErrorMessage="1" error="El ingreso debe estar entre Bs 0 y Bs 7.000.000" sqref="C21:D21">
      <formula1>0</formula1>
      <formula2>7000000</formula2>
    </dataValidation>
  </dataValidations>
  <pageMargins left="0.75" right="0.75" top="1" bottom="1" header="0" footer="0"/>
  <pageSetup scale="50" orientation="portrait" r:id="rId1"/>
  <headerFooter alignWithMargins="0"/>
  <colBreaks count="1" manualBreakCount="1">
    <brk id="6" max="43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2"/>
  <dimension ref="A6:F82"/>
  <sheetViews>
    <sheetView showGridLines="0" zoomScale="75" workbookViewId="0">
      <selection activeCell="E18" sqref="E18"/>
    </sheetView>
  </sheetViews>
  <sheetFormatPr baseColWidth="10" defaultRowHeight="12.75" x14ac:dyDescent="0.2"/>
  <cols>
    <col min="2" max="2" width="28.28515625" customWidth="1"/>
    <col min="3" max="3" width="26.140625" customWidth="1"/>
    <col min="4" max="4" width="26.5703125" customWidth="1"/>
    <col min="5" max="5" width="46.140625" customWidth="1"/>
    <col min="6" max="6" width="24" bestFit="1" customWidth="1"/>
  </cols>
  <sheetData>
    <row r="6" spans="2:5" ht="18" x14ac:dyDescent="0.25">
      <c r="B6" s="44" t="s">
        <v>20</v>
      </c>
      <c r="C6" s="33"/>
      <c r="D6" s="33"/>
      <c r="E6" s="33"/>
    </row>
    <row r="7" spans="2:5" ht="13.5" thickBot="1" x14ac:dyDescent="0.25"/>
    <row r="8" spans="2:5" ht="17.25" thickTop="1" thickBot="1" x14ac:dyDescent="0.3">
      <c r="B8" s="45" t="s">
        <v>15</v>
      </c>
      <c r="C8" s="46"/>
      <c r="D8" s="46"/>
      <c r="E8" s="47"/>
    </row>
    <row r="9" spans="2:5" ht="16.5" thickTop="1" thickBot="1" x14ac:dyDescent="0.25">
      <c r="B9" s="48" t="s">
        <v>23</v>
      </c>
      <c r="C9" s="102">
        <f>+Tabla!B5</f>
        <v>0</v>
      </c>
      <c r="D9" s="103"/>
      <c r="E9" s="104"/>
    </row>
    <row r="10" spans="2:5" ht="16.5" thickTop="1" thickBot="1" x14ac:dyDescent="0.25">
      <c r="B10" s="48" t="s">
        <v>16</v>
      </c>
      <c r="C10" s="105">
        <f>+Tabla!B6</f>
        <v>0</v>
      </c>
      <c r="D10" s="103"/>
      <c r="E10" s="104"/>
    </row>
    <row r="11" spans="2:5" ht="20.25" customHeight="1" thickTop="1" thickBot="1" x14ac:dyDescent="0.25">
      <c r="B11" s="48" t="s">
        <v>11</v>
      </c>
      <c r="C11" s="105" t="str">
        <f>+Tabla!B9</f>
        <v xml:space="preserve">FINANCIAMIENTO DEL CAPITAL DE TRABAJO </v>
      </c>
      <c r="D11" s="109"/>
      <c r="E11" s="110"/>
    </row>
    <row r="12" spans="2:5" ht="27.75" customHeight="1" thickTop="1" thickBot="1" x14ac:dyDescent="0.25">
      <c r="B12" s="48" t="s">
        <v>12</v>
      </c>
      <c r="C12" s="105" t="str">
        <f>+Tabla!D9</f>
        <v>MICRO EMP DUEÑO DE TIENDAS DE ROPA</v>
      </c>
      <c r="D12" s="109"/>
      <c r="E12" s="110"/>
    </row>
    <row r="13" spans="2:5" ht="16.5" thickTop="1" thickBot="1" x14ac:dyDescent="0.25">
      <c r="B13" s="48" t="s">
        <v>22</v>
      </c>
      <c r="C13" s="102">
        <f>+Tabla!E6</f>
        <v>0</v>
      </c>
      <c r="D13" s="103"/>
      <c r="E13" s="104"/>
    </row>
    <row r="14" spans="2:5" ht="13.5" thickTop="1" x14ac:dyDescent="0.2"/>
    <row r="15" spans="2:5" ht="13.5" thickBot="1" x14ac:dyDescent="0.25"/>
    <row r="16" spans="2:5" ht="17.25" thickTop="1" thickBot="1" x14ac:dyDescent="0.25">
      <c r="B16" s="49" t="s">
        <v>15</v>
      </c>
      <c r="C16" s="50"/>
      <c r="D16" s="50"/>
      <c r="E16" s="51"/>
    </row>
    <row r="17" spans="1:6" ht="16.5" thickTop="1" thickBot="1" x14ac:dyDescent="0.25">
      <c r="B17" s="106" t="s">
        <v>69</v>
      </c>
      <c r="C17" s="107"/>
      <c r="D17" s="108"/>
      <c r="E17" s="52">
        <f>+Tabla!C14</f>
        <v>0</v>
      </c>
    </row>
    <row r="18" spans="1:6" ht="16.5" thickTop="1" thickBot="1" x14ac:dyDescent="0.25">
      <c r="B18" s="99" t="s">
        <v>26</v>
      </c>
      <c r="C18" s="100"/>
      <c r="D18" s="101"/>
      <c r="E18" s="53">
        <v>0.24</v>
      </c>
    </row>
    <row r="19" spans="1:6" ht="16.5" thickTop="1" thickBot="1" x14ac:dyDescent="0.25">
      <c r="B19" s="99" t="s">
        <v>21</v>
      </c>
      <c r="C19" s="100"/>
      <c r="D19" s="101"/>
      <c r="E19" s="54">
        <f>+Tabla!$C$16</f>
        <v>0</v>
      </c>
    </row>
    <row r="20" spans="1:6" ht="13.5" thickTop="1" x14ac:dyDescent="0.2">
      <c r="B20" s="34"/>
      <c r="C20" s="36"/>
      <c r="D20" s="36"/>
      <c r="E20" s="36"/>
    </row>
    <row r="21" spans="1:6" ht="13.5" thickBot="1" x14ac:dyDescent="0.25"/>
    <row r="22" spans="1:6" ht="17.25" thickTop="1" thickBot="1" x14ac:dyDescent="0.3">
      <c r="B22" s="57" t="s">
        <v>29</v>
      </c>
      <c r="C22" s="57" t="s">
        <v>18</v>
      </c>
      <c r="D22" s="57" t="s">
        <v>24</v>
      </c>
      <c r="E22" s="57" t="s">
        <v>19</v>
      </c>
      <c r="F22" s="57" t="s">
        <v>17</v>
      </c>
    </row>
    <row r="23" spans="1:6" ht="15.75" thickTop="1" x14ac:dyDescent="0.2">
      <c r="A23" s="37">
        <v>1</v>
      </c>
      <c r="B23" s="55" t="str">
        <f>+IF(A23&lt;=$E$19,A23,"")</f>
        <v/>
      </c>
      <c r="C23" s="56" t="str">
        <f>+IF(A23&lt;=$E$19,Tabla!C14,"")</f>
        <v/>
      </c>
      <c r="D23" s="56" t="str">
        <f>+IF(A23&lt;=$E$19,C23/$E$19,"")</f>
        <v/>
      </c>
      <c r="E23" s="56" t="str">
        <f>+IF(A23&lt;=$E$19,C23*$E$18/12,"")</f>
        <v/>
      </c>
      <c r="F23" s="56" t="str">
        <f>+IF(A23&lt;=$E$19,D23+E23,"")</f>
        <v/>
      </c>
    </row>
    <row r="24" spans="1:6" ht="15" x14ac:dyDescent="0.2">
      <c r="A24" s="37">
        <v>2</v>
      </c>
      <c r="B24" s="55" t="str">
        <f t="shared" ref="B24:B82" si="0">+IF(A24&lt;=$E$19,A24,"")</f>
        <v/>
      </c>
      <c r="C24" s="56" t="str">
        <f>+IF(A24&lt;=$E$19,C23-D23,"")</f>
        <v/>
      </c>
      <c r="D24" s="56" t="str">
        <f>+IF(A24&lt;=$E$19,$D$23,"")</f>
        <v/>
      </c>
      <c r="E24" s="56" t="str">
        <f>+IF(A24&lt;=$E$19,C24*$E$18/12,"")</f>
        <v/>
      </c>
      <c r="F24" s="56" t="str">
        <f>+IF(A24&lt;=$E$19,D24+E24,"")</f>
        <v/>
      </c>
    </row>
    <row r="25" spans="1:6" ht="15" x14ac:dyDescent="0.2">
      <c r="A25" s="37">
        <v>3</v>
      </c>
      <c r="B25" s="55" t="str">
        <f t="shared" si="0"/>
        <v/>
      </c>
      <c r="C25" s="56" t="str">
        <f>+IF(A25&lt;=$E$19,C24-D24,"")</f>
        <v/>
      </c>
      <c r="D25" s="56" t="str">
        <f>+IF(A25&lt;=$E$19,$D$23,"")</f>
        <v/>
      </c>
      <c r="E25" s="56" t="str">
        <f>+IF(A25&lt;=$E$19,C25*$E$18/12,"")</f>
        <v/>
      </c>
      <c r="F25" s="56" t="str">
        <f>+IF(A25&lt;=$E$19,D25+E25,"")</f>
        <v/>
      </c>
    </row>
    <row r="26" spans="1:6" ht="15" x14ac:dyDescent="0.2">
      <c r="A26" s="37">
        <v>4</v>
      </c>
      <c r="B26" s="55" t="str">
        <f t="shared" si="0"/>
        <v/>
      </c>
      <c r="C26" s="56" t="str">
        <f>+IF(A26&lt;=$E$19,C25-D25,"")</f>
        <v/>
      </c>
      <c r="D26" s="56" t="str">
        <f>+IF(A26&lt;=$E$19,$D$23,"")</f>
        <v/>
      </c>
      <c r="E26" s="56" t="str">
        <f>+IF(A26&lt;=$E$19,C26*$E$18/12,"")</f>
        <v/>
      </c>
      <c r="F26" s="56" t="str">
        <f>+IF(A26&lt;=$E$19,D26+E26,"")</f>
        <v/>
      </c>
    </row>
    <row r="27" spans="1:6" ht="15" x14ac:dyDescent="0.2">
      <c r="A27" s="37">
        <v>5</v>
      </c>
      <c r="B27" s="55" t="str">
        <f t="shared" si="0"/>
        <v/>
      </c>
      <c r="C27" s="56" t="str">
        <f t="shared" ref="C27:C82" si="1">+IF(A27&lt;=$E$19,C26-D26,"")</f>
        <v/>
      </c>
      <c r="D27" s="56" t="str">
        <f t="shared" ref="D27:D82" si="2">+IF(A27&lt;=$E$19,$D$23,"")</f>
        <v/>
      </c>
      <c r="E27" s="56" t="str">
        <f t="shared" ref="E27:E82" si="3">+IF(A27&lt;=$E$19,C27*$E$18/12,"")</f>
        <v/>
      </c>
      <c r="F27" s="56" t="str">
        <f t="shared" ref="F27:F82" si="4">+IF(A27&lt;=$E$19,D27+E27,"")</f>
        <v/>
      </c>
    </row>
    <row r="28" spans="1:6" ht="15" x14ac:dyDescent="0.2">
      <c r="A28" s="37">
        <v>6</v>
      </c>
      <c r="B28" s="55" t="str">
        <f t="shared" si="0"/>
        <v/>
      </c>
      <c r="C28" s="56" t="str">
        <f t="shared" si="1"/>
        <v/>
      </c>
      <c r="D28" s="56" t="str">
        <f t="shared" si="2"/>
        <v/>
      </c>
      <c r="E28" s="56" t="str">
        <f t="shared" si="3"/>
        <v/>
      </c>
      <c r="F28" s="56" t="str">
        <f t="shared" si="4"/>
        <v/>
      </c>
    </row>
    <row r="29" spans="1:6" ht="15" x14ac:dyDescent="0.2">
      <c r="A29" s="37">
        <v>7</v>
      </c>
      <c r="B29" s="55" t="str">
        <f t="shared" si="0"/>
        <v/>
      </c>
      <c r="C29" s="56" t="str">
        <f t="shared" si="1"/>
        <v/>
      </c>
      <c r="D29" s="56" t="str">
        <f t="shared" si="2"/>
        <v/>
      </c>
      <c r="E29" s="56" t="str">
        <f t="shared" si="3"/>
        <v/>
      </c>
      <c r="F29" s="56" t="str">
        <f t="shared" si="4"/>
        <v/>
      </c>
    </row>
    <row r="30" spans="1:6" ht="15" x14ac:dyDescent="0.2">
      <c r="A30" s="37">
        <v>8</v>
      </c>
      <c r="B30" s="55" t="str">
        <f t="shared" si="0"/>
        <v/>
      </c>
      <c r="C30" s="56" t="str">
        <f t="shared" si="1"/>
        <v/>
      </c>
      <c r="D30" s="56" t="str">
        <f t="shared" si="2"/>
        <v/>
      </c>
      <c r="E30" s="56" t="str">
        <f t="shared" si="3"/>
        <v/>
      </c>
      <c r="F30" s="56" t="str">
        <f t="shared" si="4"/>
        <v/>
      </c>
    </row>
    <row r="31" spans="1:6" ht="15" x14ac:dyDescent="0.2">
      <c r="A31" s="37">
        <v>9</v>
      </c>
      <c r="B31" s="55" t="str">
        <f t="shared" si="0"/>
        <v/>
      </c>
      <c r="C31" s="56" t="str">
        <f t="shared" si="1"/>
        <v/>
      </c>
      <c r="D31" s="56" t="str">
        <f t="shared" si="2"/>
        <v/>
      </c>
      <c r="E31" s="56" t="str">
        <f t="shared" si="3"/>
        <v/>
      </c>
      <c r="F31" s="56" t="str">
        <f t="shared" si="4"/>
        <v/>
      </c>
    </row>
    <row r="32" spans="1:6" ht="15" x14ac:dyDescent="0.2">
      <c r="A32" s="37">
        <v>10</v>
      </c>
      <c r="B32" s="55" t="str">
        <f t="shared" si="0"/>
        <v/>
      </c>
      <c r="C32" s="56" t="str">
        <f t="shared" si="1"/>
        <v/>
      </c>
      <c r="D32" s="56" t="str">
        <f t="shared" si="2"/>
        <v/>
      </c>
      <c r="E32" s="56" t="str">
        <f t="shared" si="3"/>
        <v/>
      </c>
      <c r="F32" s="56" t="str">
        <f t="shared" si="4"/>
        <v/>
      </c>
    </row>
    <row r="33" spans="1:6" ht="15" x14ac:dyDescent="0.2">
      <c r="A33" s="37">
        <v>11</v>
      </c>
      <c r="B33" s="55" t="str">
        <f t="shared" si="0"/>
        <v/>
      </c>
      <c r="C33" s="56" t="str">
        <f t="shared" si="1"/>
        <v/>
      </c>
      <c r="D33" s="56" t="str">
        <f t="shared" si="2"/>
        <v/>
      </c>
      <c r="E33" s="56" t="str">
        <f t="shared" si="3"/>
        <v/>
      </c>
      <c r="F33" s="56" t="str">
        <f t="shared" si="4"/>
        <v/>
      </c>
    </row>
    <row r="34" spans="1:6" ht="15" x14ac:dyDescent="0.2">
      <c r="A34" s="37">
        <v>12</v>
      </c>
      <c r="B34" s="55" t="str">
        <f t="shared" si="0"/>
        <v/>
      </c>
      <c r="C34" s="56" t="str">
        <f t="shared" si="1"/>
        <v/>
      </c>
      <c r="D34" s="56" t="str">
        <f t="shared" si="2"/>
        <v/>
      </c>
      <c r="E34" s="56" t="str">
        <f t="shared" si="3"/>
        <v/>
      </c>
      <c r="F34" s="56" t="str">
        <f t="shared" si="4"/>
        <v/>
      </c>
    </row>
    <row r="35" spans="1:6" ht="15" x14ac:dyDescent="0.2">
      <c r="A35" s="37">
        <v>13</v>
      </c>
      <c r="B35" s="55" t="str">
        <f t="shared" si="0"/>
        <v/>
      </c>
      <c r="C35" s="56" t="str">
        <f t="shared" si="1"/>
        <v/>
      </c>
      <c r="D35" s="56" t="str">
        <f t="shared" si="2"/>
        <v/>
      </c>
      <c r="E35" s="56" t="str">
        <f t="shared" si="3"/>
        <v/>
      </c>
      <c r="F35" s="56" t="str">
        <f t="shared" si="4"/>
        <v/>
      </c>
    </row>
    <row r="36" spans="1:6" ht="15" x14ac:dyDescent="0.2">
      <c r="A36" s="37">
        <v>14</v>
      </c>
      <c r="B36" s="55" t="str">
        <f t="shared" si="0"/>
        <v/>
      </c>
      <c r="C36" s="56" t="str">
        <f t="shared" si="1"/>
        <v/>
      </c>
      <c r="D36" s="56" t="str">
        <f t="shared" si="2"/>
        <v/>
      </c>
      <c r="E36" s="56" t="str">
        <f t="shared" si="3"/>
        <v/>
      </c>
      <c r="F36" s="56" t="str">
        <f t="shared" si="4"/>
        <v/>
      </c>
    </row>
    <row r="37" spans="1:6" ht="15" x14ac:dyDescent="0.2">
      <c r="A37" s="37">
        <v>15</v>
      </c>
      <c r="B37" s="55" t="str">
        <f t="shared" si="0"/>
        <v/>
      </c>
      <c r="C37" s="56" t="str">
        <f t="shared" si="1"/>
        <v/>
      </c>
      <c r="D37" s="56" t="str">
        <f t="shared" si="2"/>
        <v/>
      </c>
      <c r="E37" s="56" t="str">
        <f t="shared" si="3"/>
        <v/>
      </c>
      <c r="F37" s="56" t="str">
        <f t="shared" si="4"/>
        <v/>
      </c>
    </row>
    <row r="38" spans="1:6" ht="15" x14ac:dyDescent="0.2">
      <c r="A38" s="37">
        <v>16</v>
      </c>
      <c r="B38" s="55" t="str">
        <f t="shared" si="0"/>
        <v/>
      </c>
      <c r="C38" s="56" t="str">
        <f t="shared" si="1"/>
        <v/>
      </c>
      <c r="D38" s="56" t="str">
        <f t="shared" si="2"/>
        <v/>
      </c>
      <c r="E38" s="56" t="str">
        <f t="shared" si="3"/>
        <v/>
      </c>
      <c r="F38" s="56" t="str">
        <f t="shared" si="4"/>
        <v/>
      </c>
    </row>
    <row r="39" spans="1:6" ht="15" x14ac:dyDescent="0.2">
      <c r="A39" s="37">
        <v>17</v>
      </c>
      <c r="B39" s="55" t="str">
        <f t="shared" si="0"/>
        <v/>
      </c>
      <c r="C39" s="56" t="str">
        <f t="shared" si="1"/>
        <v/>
      </c>
      <c r="D39" s="56" t="str">
        <f t="shared" si="2"/>
        <v/>
      </c>
      <c r="E39" s="56" t="str">
        <f t="shared" si="3"/>
        <v/>
      </c>
      <c r="F39" s="56" t="str">
        <f t="shared" si="4"/>
        <v/>
      </c>
    </row>
    <row r="40" spans="1:6" ht="15" x14ac:dyDescent="0.2">
      <c r="A40" s="37">
        <v>18</v>
      </c>
      <c r="B40" s="55" t="str">
        <f t="shared" si="0"/>
        <v/>
      </c>
      <c r="C40" s="56" t="str">
        <f t="shared" si="1"/>
        <v/>
      </c>
      <c r="D40" s="56" t="str">
        <f t="shared" si="2"/>
        <v/>
      </c>
      <c r="E40" s="56" t="str">
        <f t="shared" si="3"/>
        <v/>
      </c>
      <c r="F40" s="56" t="str">
        <f t="shared" si="4"/>
        <v/>
      </c>
    </row>
    <row r="41" spans="1:6" ht="15" x14ac:dyDescent="0.2">
      <c r="A41" s="37">
        <v>19</v>
      </c>
      <c r="B41" s="55" t="str">
        <f t="shared" si="0"/>
        <v/>
      </c>
      <c r="C41" s="56" t="str">
        <f t="shared" si="1"/>
        <v/>
      </c>
      <c r="D41" s="56" t="str">
        <f t="shared" si="2"/>
        <v/>
      </c>
      <c r="E41" s="56" t="str">
        <f t="shared" si="3"/>
        <v/>
      </c>
      <c r="F41" s="56" t="str">
        <f t="shared" si="4"/>
        <v/>
      </c>
    </row>
    <row r="42" spans="1:6" ht="15" x14ac:dyDescent="0.2">
      <c r="A42" s="37">
        <v>20</v>
      </c>
      <c r="B42" s="55" t="str">
        <f t="shared" si="0"/>
        <v/>
      </c>
      <c r="C42" s="56" t="str">
        <f t="shared" si="1"/>
        <v/>
      </c>
      <c r="D42" s="56" t="str">
        <f t="shared" si="2"/>
        <v/>
      </c>
      <c r="E42" s="56" t="str">
        <f t="shared" si="3"/>
        <v/>
      </c>
      <c r="F42" s="56" t="str">
        <f t="shared" si="4"/>
        <v/>
      </c>
    </row>
    <row r="43" spans="1:6" ht="15" x14ac:dyDescent="0.2">
      <c r="A43" s="37">
        <v>21</v>
      </c>
      <c r="B43" s="55" t="str">
        <f t="shared" si="0"/>
        <v/>
      </c>
      <c r="C43" s="56" t="str">
        <f t="shared" si="1"/>
        <v/>
      </c>
      <c r="D43" s="56" t="str">
        <f t="shared" si="2"/>
        <v/>
      </c>
      <c r="E43" s="56" t="str">
        <f t="shared" si="3"/>
        <v/>
      </c>
      <c r="F43" s="56" t="str">
        <f t="shared" si="4"/>
        <v/>
      </c>
    </row>
    <row r="44" spans="1:6" ht="15" x14ac:dyDescent="0.2">
      <c r="A44" s="37">
        <v>22</v>
      </c>
      <c r="B44" s="55" t="str">
        <f t="shared" si="0"/>
        <v/>
      </c>
      <c r="C44" s="56" t="str">
        <f t="shared" si="1"/>
        <v/>
      </c>
      <c r="D44" s="56" t="str">
        <f t="shared" si="2"/>
        <v/>
      </c>
      <c r="E44" s="56" t="str">
        <f t="shared" si="3"/>
        <v/>
      </c>
      <c r="F44" s="56" t="str">
        <f t="shared" si="4"/>
        <v/>
      </c>
    </row>
    <row r="45" spans="1:6" ht="15" x14ac:dyDescent="0.2">
      <c r="A45" s="37">
        <v>23</v>
      </c>
      <c r="B45" s="55" t="str">
        <f t="shared" si="0"/>
        <v/>
      </c>
      <c r="C45" s="56" t="str">
        <f t="shared" si="1"/>
        <v/>
      </c>
      <c r="D45" s="56" t="str">
        <f t="shared" si="2"/>
        <v/>
      </c>
      <c r="E45" s="56" t="str">
        <f t="shared" si="3"/>
        <v/>
      </c>
      <c r="F45" s="56" t="str">
        <f t="shared" si="4"/>
        <v/>
      </c>
    </row>
    <row r="46" spans="1:6" ht="15" x14ac:dyDescent="0.2">
      <c r="A46" s="37">
        <v>24</v>
      </c>
      <c r="B46" s="55" t="str">
        <f t="shared" si="0"/>
        <v/>
      </c>
      <c r="C46" s="56" t="str">
        <f t="shared" si="1"/>
        <v/>
      </c>
      <c r="D46" s="56" t="str">
        <f t="shared" si="2"/>
        <v/>
      </c>
      <c r="E46" s="56" t="str">
        <f t="shared" si="3"/>
        <v/>
      </c>
      <c r="F46" s="56" t="str">
        <f t="shared" si="4"/>
        <v/>
      </c>
    </row>
    <row r="47" spans="1:6" ht="15" x14ac:dyDescent="0.2">
      <c r="A47" s="37">
        <v>25</v>
      </c>
      <c r="B47" s="55" t="str">
        <f t="shared" si="0"/>
        <v/>
      </c>
      <c r="C47" s="56" t="str">
        <f t="shared" si="1"/>
        <v/>
      </c>
      <c r="D47" s="56" t="str">
        <f t="shared" si="2"/>
        <v/>
      </c>
      <c r="E47" s="56" t="str">
        <f t="shared" si="3"/>
        <v/>
      </c>
      <c r="F47" s="56" t="str">
        <f t="shared" si="4"/>
        <v/>
      </c>
    </row>
    <row r="48" spans="1:6" ht="15" x14ac:dyDescent="0.2">
      <c r="A48" s="37">
        <v>26</v>
      </c>
      <c r="B48" s="55" t="str">
        <f t="shared" si="0"/>
        <v/>
      </c>
      <c r="C48" s="56" t="str">
        <f t="shared" si="1"/>
        <v/>
      </c>
      <c r="D48" s="56" t="str">
        <f t="shared" si="2"/>
        <v/>
      </c>
      <c r="E48" s="56" t="str">
        <f t="shared" si="3"/>
        <v/>
      </c>
      <c r="F48" s="56" t="str">
        <f t="shared" si="4"/>
        <v/>
      </c>
    </row>
    <row r="49" spans="1:6" ht="15" x14ac:dyDescent="0.2">
      <c r="A49" s="37">
        <v>27</v>
      </c>
      <c r="B49" s="55" t="str">
        <f t="shared" si="0"/>
        <v/>
      </c>
      <c r="C49" s="56" t="str">
        <f t="shared" si="1"/>
        <v/>
      </c>
      <c r="D49" s="56" t="str">
        <f t="shared" si="2"/>
        <v/>
      </c>
      <c r="E49" s="56" t="str">
        <f t="shared" si="3"/>
        <v/>
      </c>
      <c r="F49" s="56" t="str">
        <f t="shared" si="4"/>
        <v/>
      </c>
    </row>
    <row r="50" spans="1:6" ht="15" x14ac:dyDescent="0.2">
      <c r="A50" s="37">
        <v>28</v>
      </c>
      <c r="B50" s="55" t="str">
        <f t="shared" si="0"/>
        <v/>
      </c>
      <c r="C50" s="56" t="str">
        <f t="shared" si="1"/>
        <v/>
      </c>
      <c r="D50" s="56" t="str">
        <f t="shared" si="2"/>
        <v/>
      </c>
      <c r="E50" s="56" t="str">
        <f t="shared" si="3"/>
        <v/>
      </c>
      <c r="F50" s="56" t="str">
        <f t="shared" si="4"/>
        <v/>
      </c>
    </row>
    <row r="51" spans="1:6" ht="15" x14ac:dyDescent="0.2">
      <c r="A51" s="37">
        <v>29</v>
      </c>
      <c r="B51" s="55" t="str">
        <f t="shared" si="0"/>
        <v/>
      </c>
      <c r="C51" s="56" t="str">
        <f t="shared" si="1"/>
        <v/>
      </c>
      <c r="D51" s="56" t="str">
        <f t="shared" si="2"/>
        <v/>
      </c>
      <c r="E51" s="56" t="str">
        <f t="shared" si="3"/>
        <v/>
      </c>
      <c r="F51" s="56" t="str">
        <f t="shared" si="4"/>
        <v/>
      </c>
    </row>
    <row r="52" spans="1:6" ht="15" x14ac:dyDescent="0.2">
      <c r="A52" s="37">
        <v>30</v>
      </c>
      <c r="B52" s="55" t="str">
        <f t="shared" si="0"/>
        <v/>
      </c>
      <c r="C52" s="56" t="str">
        <f t="shared" si="1"/>
        <v/>
      </c>
      <c r="D52" s="56" t="str">
        <f t="shared" si="2"/>
        <v/>
      </c>
      <c r="E52" s="56" t="str">
        <f t="shared" si="3"/>
        <v/>
      </c>
      <c r="F52" s="56" t="str">
        <f t="shared" si="4"/>
        <v/>
      </c>
    </row>
    <row r="53" spans="1:6" ht="15" x14ac:dyDescent="0.2">
      <c r="A53" s="37">
        <v>31</v>
      </c>
      <c r="B53" s="55" t="str">
        <f t="shared" si="0"/>
        <v/>
      </c>
      <c r="C53" s="56" t="str">
        <f t="shared" si="1"/>
        <v/>
      </c>
      <c r="D53" s="56" t="str">
        <f t="shared" si="2"/>
        <v/>
      </c>
      <c r="E53" s="56" t="str">
        <f t="shared" si="3"/>
        <v/>
      </c>
      <c r="F53" s="56" t="str">
        <f t="shared" si="4"/>
        <v/>
      </c>
    </row>
    <row r="54" spans="1:6" ht="15" x14ac:dyDescent="0.2">
      <c r="A54" s="37">
        <v>32</v>
      </c>
      <c r="B54" s="55" t="str">
        <f t="shared" si="0"/>
        <v/>
      </c>
      <c r="C54" s="56" t="str">
        <f t="shared" si="1"/>
        <v/>
      </c>
      <c r="D54" s="56" t="str">
        <f t="shared" si="2"/>
        <v/>
      </c>
      <c r="E54" s="56" t="str">
        <f t="shared" si="3"/>
        <v/>
      </c>
      <c r="F54" s="56" t="str">
        <f t="shared" si="4"/>
        <v/>
      </c>
    </row>
    <row r="55" spans="1:6" ht="15" x14ac:dyDescent="0.2">
      <c r="A55" s="37">
        <v>33</v>
      </c>
      <c r="B55" s="55" t="str">
        <f t="shared" si="0"/>
        <v/>
      </c>
      <c r="C55" s="56" t="str">
        <f t="shared" si="1"/>
        <v/>
      </c>
      <c r="D55" s="56" t="str">
        <f t="shared" si="2"/>
        <v/>
      </c>
      <c r="E55" s="56" t="str">
        <f t="shared" si="3"/>
        <v/>
      </c>
      <c r="F55" s="56" t="str">
        <f t="shared" si="4"/>
        <v/>
      </c>
    </row>
    <row r="56" spans="1:6" ht="15" x14ac:dyDescent="0.2">
      <c r="A56" s="37">
        <v>34</v>
      </c>
      <c r="B56" s="55" t="str">
        <f t="shared" si="0"/>
        <v/>
      </c>
      <c r="C56" s="56" t="str">
        <f t="shared" si="1"/>
        <v/>
      </c>
      <c r="D56" s="56" t="str">
        <f t="shared" si="2"/>
        <v/>
      </c>
      <c r="E56" s="56" t="str">
        <f t="shared" si="3"/>
        <v/>
      </c>
      <c r="F56" s="56" t="str">
        <f t="shared" si="4"/>
        <v/>
      </c>
    </row>
    <row r="57" spans="1:6" ht="15" x14ac:dyDescent="0.2">
      <c r="A57" s="37">
        <v>35</v>
      </c>
      <c r="B57" s="55" t="str">
        <f t="shared" si="0"/>
        <v/>
      </c>
      <c r="C57" s="56" t="str">
        <f t="shared" si="1"/>
        <v/>
      </c>
      <c r="D57" s="56" t="str">
        <f t="shared" si="2"/>
        <v/>
      </c>
      <c r="E57" s="56" t="str">
        <f t="shared" si="3"/>
        <v/>
      </c>
      <c r="F57" s="56" t="str">
        <f t="shared" si="4"/>
        <v/>
      </c>
    </row>
    <row r="58" spans="1:6" ht="15" x14ac:dyDescent="0.2">
      <c r="A58" s="37">
        <v>36</v>
      </c>
      <c r="B58" s="55" t="str">
        <f t="shared" si="0"/>
        <v/>
      </c>
      <c r="C58" s="56" t="str">
        <f t="shared" si="1"/>
        <v/>
      </c>
      <c r="D58" s="56" t="str">
        <f t="shared" si="2"/>
        <v/>
      </c>
      <c r="E58" s="56" t="str">
        <f t="shared" si="3"/>
        <v/>
      </c>
      <c r="F58" s="56" t="str">
        <f t="shared" si="4"/>
        <v/>
      </c>
    </row>
    <row r="59" spans="1:6" ht="15" x14ac:dyDescent="0.2">
      <c r="A59" s="37">
        <v>37</v>
      </c>
      <c r="B59" s="55" t="str">
        <f t="shared" si="0"/>
        <v/>
      </c>
      <c r="C59" s="56" t="str">
        <f t="shared" si="1"/>
        <v/>
      </c>
      <c r="D59" s="56" t="str">
        <f t="shared" si="2"/>
        <v/>
      </c>
      <c r="E59" s="56" t="str">
        <f t="shared" si="3"/>
        <v/>
      </c>
      <c r="F59" s="56" t="str">
        <f t="shared" si="4"/>
        <v/>
      </c>
    </row>
    <row r="60" spans="1:6" ht="15" x14ac:dyDescent="0.2">
      <c r="A60" s="37">
        <v>38</v>
      </c>
      <c r="B60" s="55" t="str">
        <f t="shared" si="0"/>
        <v/>
      </c>
      <c r="C60" s="56" t="str">
        <f t="shared" si="1"/>
        <v/>
      </c>
      <c r="D60" s="56" t="str">
        <f t="shared" si="2"/>
        <v/>
      </c>
      <c r="E60" s="56" t="str">
        <f t="shared" si="3"/>
        <v/>
      </c>
      <c r="F60" s="56" t="str">
        <f t="shared" si="4"/>
        <v/>
      </c>
    </row>
    <row r="61" spans="1:6" ht="15" x14ac:dyDescent="0.2">
      <c r="A61" s="37">
        <v>39</v>
      </c>
      <c r="B61" s="55" t="str">
        <f t="shared" si="0"/>
        <v/>
      </c>
      <c r="C61" s="56" t="str">
        <f t="shared" si="1"/>
        <v/>
      </c>
      <c r="D61" s="56" t="str">
        <f t="shared" si="2"/>
        <v/>
      </c>
      <c r="E61" s="56" t="str">
        <f t="shared" si="3"/>
        <v/>
      </c>
      <c r="F61" s="56" t="str">
        <f t="shared" si="4"/>
        <v/>
      </c>
    </row>
    <row r="62" spans="1:6" ht="15" x14ac:dyDescent="0.2">
      <c r="A62" s="37">
        <v>40</v>
      </c>
      <c r="B62" s="55" t="str">
        <f t="shared" si="0"/>
        <v/>
      </c>
      <c r="C62" s="56" t="str">
        <f t="shared" si="1"/>
        <v/>
      </c>
      <c r="D62" s="56" t="str">
        <f t="shared" si="2"/>
        <v/>
      </c>
      <c r="E62" s="56" t="str">
        <f t="shared" si="3"/>
        <v/>
      </c>
      <c r="F62" s="56" t="str">
        <f t="shared" si="4"/>
        <v/>
      </c>
    </row>
    <row r="63" spans="1:6" ht="15" x14ac:dyDescent="0.2">
      <c r="A63" s="37">
        <v>41</v>
      </c>
      <c r="B63" s="55" t="str">
        <f t="shared" si="0"/>
        <v/>
      </c>
      <c r="C63" s="56" t="str">
        <f t="shared" si="1"/>
        <v/>
      </c>
      <c r="D63" s="56" t="str">
        <f t="shared" si="2"/>
        <v/>
      </c>
      <c r="E63" s="56" t="str">
        <f t="shared" si="3"/>
        <v/>
      </c>
      <c r="F63" s="56" t="str">
        <f t="shared" si="4"/>
        <v/>
      </c>
    </row>
    <row r="64" spans="1:6" ht="15" x14ac:dyDescent="0.2">
      <c r="A64" s="37">
        <v>42</v>
      </c>
      <c r="B64" s="55" t="str">
        <f t="shared" si="0"/>
        <v/>
      </c>
      <c r="C64" s="56" t="str">
        <f t="shared" si="1"/>
        <v/>
      </c>
      <c r="D64" s="56" t="str">
        <f t="shared" si="2"/>
        <v/>
      </c>
      <c r="E64" s="56" t="str">
        <f t="shared" si="3"/>
        <v/>
      </c>
      <c r="F64" s="56" t="str">
        <f t="shared" si="4"/>
        <v/>
      </c>
    </row>
    <row r="65" spans="1:6" ht="15" x14ac:dyDescent="0.2">
      <c r="A65" s="37">
        <v>43</v>
      </c>
      <c r="B65" s="55" t="str">
        <f t="shared" si="0"/>
        <v/>
      </c>
      <c r="C65" s="56" t="str">
        <f t="shared" si="1"/>
        <v/>
      </c>
      <c r="D65" s="56" t="str">
        <f t="shared" si="2"/>
        <v/>
      </c>
      <c r="E65" s="56" t="str">
        <f t="shared" si="3"/>
        <v/>
      </c>
      <c r="F65" s="56" t="str">
        <f t="shared" si="4"/>
        <v/>
      </c>
    </row>
    <row r="66" spans="1:6" ht="15" x14ac:dyDescent="0.2">
      <c r="A66" s="37">
        <v>44</v>
      </c>
      <c r="B66" s="55" t="str">
        <f t="shared" si="0"/>
        <v/>
      </c>
      <c r="C66" s="56" t="str">
        <f t="shared" si="1"/>
        <v/>
      </c>
      <c r="D66" s="56" t="str">
        <f t="shared" si="2"/>
        <v/>
      </c>
      <c r="E66" s="56" t="str">
        <f t="shared" si="3"/>
        <v/>
      </c>
      <c r="F66" s="56" t="str">
        <f t="shared" si="4"/>
        <v/>
      </c>
    </row>
    <row r="67" spans="1:6" ht="15" x14ac:dyDescent="0.2">
      <c r="A67" s="37">
        <v>45</v>
      </c>
      <c r="B67" s="55" t="str">
        <f t="shared" si="0"/>
        <v/>
      </c>
      <c r="C67" s="56" t="str">
        <f t="shared" si="1"/>
        <v/>
      </c>
      <c r="D67" s="56" t="str">
        <f t="shared" si="2"/>
        <v/>
      </c>
      <c r="E67" s="56" t="str">
        <f t="shared" si="3"/>
        <v/>
      </c>
      <c r="F67" s="56" t="str">
        <f t="shared" si="4"/>
        <v/>
      </c>
    </row>
    <row r="68" spans="1:6" ht="15" x14ac:dyDescent="0.2">
      <c r="A68" s="37">
        <v>46</v>
      </c>
      <c r="B68" s="55" t="str">
        <f t="shared" si="0"/>
        <v/>
      </c>
      <c r="C68" s="56" t="str">
        <f t="shared" si="1"/>
        <v/>
      </c>
      <c r="D68" s="56" t="str">
        <f t="shared" si="2"/>
        <v/>
      </c>
      <c r="E68" s="56" t="str">
        <f t="shared" si="3"/>
        <v/>
      </c>
      <c r="F68" s="56" t="str">
        <f t="shared" si="4"/>
        <v/>
      </c>
    </row>
    <row r="69" spans="1:6" ht="15" x14ac:dyDescent="0.2">
      <c r="A69" s="37">
        <v>47</v>
      </c>
      <c r="B69" s="55" t="str">
        <f t="shared" si="0"/>
        <v/>
      </c>
      <c r="C69" s="56" t="str">
        <f t="shared" si="1"/>
        <v/>
      </c>
      <c r="D69" s="56" t="str">
        <f t="shared" si="2"/>
        <v/>
      </c>
      <c r="E69" s="56" t="str">
        <f t="shared" si="3"/>
        <v/>
      </c>
      <c r="F69" s="56" t="str">
        <f t="shared" si="4"/>
        <v/>
      </c>
    </row>
    <row r="70" spans="1:6" ht="15" x14ac:dyDescent="0.2">
      <c r="A70" s="37">
        <v>48</v>
      </c>
      <c r="B70" s="55" t="str">
        <f t="shared" si="0"/>
        <v/>
      </c>
      <c r="C70" s="56" t="str">
        <f t="shared" si="1"/>
        <v/>
      </c>
      <c r="D70" s="56" t="str">
        <f t="shared" si="2"/>
        <v/>
      </c>
      <c r="E70" s="56" t="str">
        <f t="shared" si="3"/>
        <v/>
      </c>
      <c r="F70" s="56" t="str">
        <f t="shared" si="4"/>
        <v/>
      </c>
    </row>
    <row r="71" spans="1:6" ht="15" x14ac:dyDescent="0.2">
      <c r="A71" s="37">
        <v>49</v>
      </c>
      <c r="B71" s="55" t="str">
        <f t="shared" si="0"/>
        <v/>
      </c>
      <c r="C71" s="56" t="str">
        <f t="shared" si="1"/>
        <v/>
      </c>
      <c r="D71" s="56" t="str">
        <f t="shared" si="2"/>
        <v/>
      </c>
      <c r="E71" s="56" t="str">
        <f t="shared" si="3"/>
        <v/>
      </c>
      <c r="F71" s="56" t="str">
        <f t="shared" si="4"/>
        <v/>
      </c>
    </row>
    <row r="72" spans="1:6" ht="15" x14ac:dyDescent="0.2">
      <c r="A72" s="37">
        <v>50</v>
      </c>
      <c r="B72" s="55" t="str">
        <f t="shared" si="0"/>
        <v/>
      </c>
      <c r="C72" s="56" t="str">
        <f t="shared" si="1"/>
        <v/>
      </c>
      <c r="D72" s="56" t="str">
        <f t="shared" si="2"/>
        <v/>
      </c>
      <c r="E72" s="56" t="str">
        <f t="shared" si="3"/>
        <v/>
      </c>
      <c r="F72" s="56" t="str">
        <f t="shared" si="4"/>
        <v/>
      </c>
    </row>
    <row r="73" spans="1:6" ht="15" x14ac:dyDescent="0.2">
      <c r="A73" s="37">
        <v>51</v>
      </c>
      <c r="B73" s="55" t="str">
        <f t="shared" si="0"/>
        <v/>
      </c>
      <c r="C73" s="56" t="str">
        <f t="shared" si="1"/>
        <v/>
      </c>
      <c r="D73" s="56" t="str">
        <f t="shared" si="2"/>
        <v/>
      </c>
      <c r="E73" s="56" t="str">
        <f t="shared" si="3"/>
        <v/>
      </c>
      <c r="F73" s="56" t="str">
        <f t="shared" si="4"/>
        <v/>
      </c>
    </row>
    <row r="74" spans="1:6" ht="15" x14ac:dyDescent="0.2">
      <c r="A74" s="37">
        <v>52</v>
      </c>
      <c r="B74" s="55" t="str">
        <f t="shared" si="0"/>
        <v/>
      </c>
      <c r="C74" s="56" t="str">
        <f t="shared" si="1"/>
        <v/>
      </c>
      <c r="D74" s="56" t="str">
        <f t="shared" si="2"/>
        <v/>
      </c>
      <c r="E74" s="56" t="str">
        <f t="shared" si="3"/>
        <v/>
      </c>
      <c r="F74" s="56" t="str">
        <f t="shared" si="4"/>
        <v/>
      </c>
    </row>
    <row r="75" spans="1:6" ht="15" x14ac:dyDescent="0.2">
      <c r="A75" s="37">
        <v>53</v>
      </c>
      <c r="B75" s="55" t="str">
        <f t="shared" si="0"/>
        <v/>
      </c>
      <c r="C75" s="56" t="str">
        <f t="shared" si="1"/>
        <v/>
      </c>
      <c r="D75" s="56" t="str">
        <f t="shared" si="2"/>
        <v/>
      </c>
      <c r="E75" s="56" t="str">
        <f t="shared" si="3"/>
        <v/>
      </c>
      <c r="F75" s="56" t="str">
        <f t="shared" si="4"/>
        <v/>
      </c>
    </row>
    <row r="76" spans="1:6" ht="15" x14ac:dyDescent="0.2">
      <c r="A76" s="37">
        <v>54</v>
      </c>
      <c r="B76" s="55" t="str">
        <f t="shared" si="0"/>
        <v/>
      </c>
      <c r="C76" s="56" t="str">
        <f t="shared" si="1"/>
        <v/>
      </c>
      <c r="D76" s="56" t="str">
        <f t="shared" si="2"/>
        <v/>
      </c>
      <c r="E76" s="56" t="str">
        <f t="shared" si="3"/>
        <v/>
      </c>
      <c r="F76" s="56" t="str">
        <f t="shared" si="4"/>
        <v/>
      </c>
    </row>
    <row r="77" spans="1:6" ht="15" x14ac:dyDescent="0.2">
      <c r="A77" s="37">
        <v>55</v>
      </c>
      <c r="B77" s="55" t="str">
        <f t="shared" si="0"/>
        <v/>
      </c>
      <c r="C77" s="56" t="str">
        <f t="shared" si="1"/>
        <v/>
      </c>
      <c r="D77" s="56" t="str">
        <f t="shared" si="2"/>
        <v/>
      </c>
      <c r="E77" s="56" t="str">
        <f t="shared" si="3"/>
        <v/>
      </c>
      <c r="F77" s="56" t="str">
        <f t="shared" si="4"/>
        <v/>
      </c>
    </row>
    <row r="78" spans="1:6" ht="15" x14ac:dyDescent="0.2">
      <c r="A78" s="37">
        <v>56</v>
      </c>
      <c r="B78" s="55" t="str">
        <f t="shared" si="0"/>
        <v/>
      </c>
      <c r="C78" s="56" t="str">
        <f t="shared" si="1"/>
        <v/>
      </c>
      <c r="D78" s="56" t="str">
        <f t="shared" si="2"/>
        <v/>
      </c>
      <c r="E78" s="56" t="str">
        <f t="shared" si="3"/>
        <v/>
      </c>
      <c r="F78" s="56" t="str">
        <f t="shared" si="4"/>
        <v/>
      </c>
    </row>
    <row r="79" spans="1:6" ht="15" x14ac:dyDescent="0.2">
      <c r="A79" s="37">
        <v>57</v>
      </c>
      <c r="B79" s="55" t="str">
        <f t="shared" si="0"/>
        <v/>
      </c>
      <c r="C79" s="56" t="str">
        <f t="shared" si="1"/>
        <v/>
      </c>
      <c r="D79" s="56" t="str">
        <f t="shared" si="2"/>
        <v/>
      </c>
      <c r="E79" s="56" t="str">
        <f t="shared" si="3"/>
        <v/>
      </c>
      <c r="F79" s="56" t="str">
        <f t="shared" si="4"/>
        <v/>
      </c>
    </row>
    <row r="80" spans="1:6" ht="15" x14ac:dyDescent="0.2">
      <c r="A80" s="37">
        <v>58</v>
      </c>
      <c r="B80" s="55" t="str">
        <f t="shared" si="0"/>
        <v/>
      </c>
      <c r="C80" s="56" t="str">
        <f t="shared" si="1"/>
        <v/>
      </c>
      <c r="D80" s="56" t="str">
        <f t="shared" si="2"/>
        <v/>
      </c>
      <c r="E80" s="56" t="str">
        <f t="shared" si="3"/>
        <v/>
      </c>
      <c r="F80" s="56" t="str">
        <f t="shared" si="4"/>
        <v/>
      </c>
    </row>
    <row r="81" spans="1:6" ht="15" x14ac:dyDescent="0.2">
      <c r="A81" s="37">
        <v>59</v>
      </c>
      <c r="B81" s="55" t="str">
        <f t="shared" si="0"/>
        <v/>
      </c>
      <c r="C81" s="56" t="str">
        <f t="shared" si="1"/>
        <v/>
      </c>
      <c r="D81" s="56" t="str">
        <f t="shared" si="2"/>
        <v/>
      </c>
      <c r="E81" s="56" t="str">
        <f t="shared" si="3"/>
        <v/>
      </c>
      <c r="F81" s="56" t="str">
        <f t="shared" si="4"/>
        <v/>
      </c>
    </row>
    <row r="82" spans="1:6" ht="15" x14ac:dyDescent="0.2">
      <c r="A82" s="37">
        <v>60</v>
      </c>
      <c r="B82" s="55" t="str">
        <f t="shared" si="0"/>
        <v/>
      </c>
      <c r="C82" s="56" t="str">
        <f t="shared" si="1"/>
        <v/>
      </c>
      <c r="D82" s="56" t="str">
        <f t="shared" si="2"/>
        <v/>
      </c>
      <c r="E82" s="56" t="str">
        <f t="shared" si="3"/>
        <v/>
      </c>
      <c r="F82" s="56" t="str">
        <f t="shared" si="4"/>
        <v/>
      </c>
    </row>
  </sheetData>
  <mergeCells count="8">
    <mergeCell ref="B18:D18"/>
    <mergeCell ref="B19:D19"/>
    <mergeCell ref="C9:E9"/>
    <mergeCell ref="C10:E10"/>
    <mergeCell ref="C13:E13"/>
    <mergeCell ref="B17:D17"/>
    <mergeCell ref="C11:E11"/>
    <mergeCell ref="C12:E12"/>
  </mergeCells>
  <phoneticPr fontId="0" type="noConversion"/>
  <conditionalFormatting sqref="B23:B82">
    <cfRule type="expression" dxfId="4" priority="1" stopIfTrue="1">
      <formula>A23&lt;=$E$19</formula>
    </cfRule>
  </conditionalFormatting>
  <conditionalFormatting sqref="C23:C82">
    <cfRule type="expression" dxfId="3" priority="2" stopIfTrue="1">
      <formula>A23&lt;=$E$19</formula>
    </cfRule>
  </conditionalFormatting>
  <conditionalFormatting sqref="D23:D82">
    <cfRule type="expression" dxfId="2" priority="3" stopIfTrue="1">
      <formula>A23&lt;=$E$19</formula>
    </cfRule>
  </conditionalFormatting>
  <conditionalFormatting sqref="E23:E82">
    <cfRule type="expression" dxfId="1" priority="4" stopIfTrue="1">
      <formula>A23&lt;=$E$19</formula>
    </cfRule>
  </conditionalFormatting>
  <conditionalFormatting sqref="F23:F82">
    <cfRule type="expression" dxfId="0" priority="5" stopIfTrue="1">
      <formula>A23&lt;=$E$19</formula>
    </cfRule>
  </conditionalFormatting>
  <pageMargins left="0.75" right="0.75" top="1" bottom="1" header="0" footer="0"/>
  <pageSetup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Tabla</vt:lpstr>
      <vt:lpstr>Tabla de amortización</vt:lpstr>
    </vt:vector>
  </TitlesOfParts>
  <Company>Banco del Caribe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bc25109</dc:creator>
  <cp:lastModifiedBy>Perez, Elizabeth.</cp:lastModifiedBy>
  <cp:lastPrinted>2017-03-20T15:34:58Z</cp:lastPrinted>
  <dcterms:created xsi:type="dcterms:W3CDTF">2011-04-04T15:27:32Z</dcterms:created>
  <dcterms:modified xsi:type="dcterms:W3CDTF">2018-01-26T17:43:16Z</dcterms:modified>
</cp:coreProperties>
</file>